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a_delovni_zvezek"/>
  <bookViews>
    <workbookView xWindow="-120" yWindow="-120" windowWidth="20736" windowHeight="11760" firstSheet="8" activeTab="13"/>
  </bookViews>
  <sheets>
    <sheet name="REKAPITULACIJA" sheetId="1" r:id="rId1"/>
    <sheet name="SPLOŠNO" sheetId="2" r:id="rId2"/>
    <sheet name="PRIPRAVLJALNA DELA" sheetId="3" r:id="rId3"/>
    <sheet name="RUŠITVENA DELA" sheetId="4" r:id="rId4"/>
    <sheet name="ZIDARSKA DELA" sheetId="5" r:id="rId5"/>
    <sheet name="STAVBNO POHIŠTVO" sheetId="6" r:id="rId6"/>
    <sheet name="SUHOMONTAŽNA DELA" sheetId="7" r:id="rId7"/>
    <sheet name="STEKLARSKA DELA" sheetId="8" r:id="rId8"/>
    <sheet name="KERAMIČARSKA DELA" sheetId="9" r:id="rId9"/>
    <sheet name="TLAKARSKA DELA" sheetId="10" r:id="rId10"/>
    <sheet name="SLIKOPLESKARSKA DELA" sheetId="11" r:id="rId11"/>
    <sheet name="FASADERSKA DELA" sheetId="13" r:id="rId12"/>
    <sheet name="DVIGALO" sheetId="15" r:id="rId13"/>
    <sheet name="RAZNO" sheetId="16" r:id="rId14"/>
    <sheet name="DOKUMENTACIJA" sheetId="18" r:id="rId15"/>
  </sheets>
  <definedNames>
    <definedName name="_xlnm.Print_Area" localSheetId="14">DOKUMENTACIJA!$A$1:$F$11</definedName>
    <definedName name="_xlnm.Print_Area" localSheetId="0">REKAPITULACIJA!$A$1:$C$38</definedName>
    <definedName name="_xlnm.Print_Area" localSheetId="4">'ZIDARSKA DELA'!$A$1:$F$56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F45" i="6"/>
  <c r="F31" i="7"/>
  <c r="F11" i="8"/>
  <c r="F28" i="9"/>
  <c r="F26" i="9"/>
  <c r="F11" i="18"/>
  <c r="F11" i="16"/>
  <c r="F48" i="5" l="1"/>
  <c r="F46" i="5"/>
  <c r="F39" i="6" l="1"/>
  <c r="F21" i="4" l="1"/>
  <c r="F9" i="18" l="1"/>
  <c r="F7" i="18"/>
  <c r="F5" i="18"/>
  <c r="F3" i="18"/>
  <c r="F13" i="4"/>
  <c r="C35" i="1" l="1"/>
  <c r="F9" i="7"/>
  <c r="F21" i="3"/>
  <c r="F9" i="16" l="1"/>
  <c r="F7" i="16"/>
  <c r="F5" i="16"/>
  <c r="F3" i="16"/>
  <c r="F3" i="15"/>
  <c r="F5" i="15" s="1"/>
  <c r="C33" i="1" s="1"/>
  <c r="F15" i="13"/>
  <c r="F17" i="13" s="1"/>
  <c r="C32" i="1" s="1"/>
  <c r="F12" i="11"/>
  <c r="F9" i="11"/>
  <c r="F7" i="11"/>
  <c r="F5" i="11"/>
  <c r="F3" i="11"/>
  <c r="F19" i="10"/>
  <c r="F17" i="10"/>
  <c r="F15" i="10"/>
  <c r="F13" i="10"/>
  <c r="F11" i="10"/>
  <c r="F9" i="10"/>
  <c r="F7" i="10"/>
  <c r="F24" i="9"/>
  <c r="F16" i="9"/>
  <c r="F9" i="9"/>
  <c r="F9" i="8"/>
  <c r="C28" i="1" s="1"/>
  <c r="F11" i="7"/>
  <c r="F13" i="7"/>
  <c r="F15" i="7"/>
  <c r="F17" i="7"/>
  <c r="F19" i="7"/>
  <c r="F21" i="7"/>
  <c r="F23" i="7"/>
  <c r="F25" i="7"/>
  <c r="F27" i="7"/>
  <c r="F29" i="7"/>
  <c r="F41" i="6"/>
  <c r="F35" i="6"/>
  <c r="F21" i="6"/>
  <c r="F17" i="6"/>
  <c r="F19" i="6"/>
  <c r="F15" i="6"/>
  <c r="F9" i="6"/>
  <c r="C34" i="1" l="1"/>
  <c r="F14" i="11"/>
  <c r="C31" i="1" s="1"/>
  <c r="F21" i="10"/>
  <c r="C30" i="1" s="1"/>
  <c r="C29" i="1"/>
  <c r="C27" i="1"/>
  <c r="F7" i="3"/>
  <c r="F5" i="3"/>
  <c r="F3" i="3"/>
  <c r="C24" i="1" l="1"/>
  <c r="C22" i="1" s="1"/>
  <c r="F44" i="5"/>
  <c r="F8" i="5"/>
  <c r="F10" i="5"/>
  <c r="F12" i="5"/>
  <c r="F14" i="5"/>
  <c r="F16" i="5"/>
  <c r="F18" i="5"/>
  <c r="F20" i="5"/>
  <c r="F22" i="5"/>
  <c r="F24" i="5"/>
  <c r="F26" i="5"/>
  <c r="F28" i="5"/>
  <c r="F30" i="5"/>
  <c r="F32" i="5"/>
  <c r="F34" i="5"/>
  <c r="F36" i="5"/>
  <c r="F38" i="5"/>
  <c r="F40" i="5"/>
  <c r="F42" i="5"/>
  <c r="F52" i="5"/>
  <c r="F54" i="5"/>
  <c r="F6" i="5"/>
  <c r="F9" i="4"/>
  <c r="F11" i="4"/>
  <c r="F15" i="4"/>
  <c r="F17" i="4"/>
  <c r="F19" i="4"/>
  <c r="F23" i="4"/>
  <c r="F25" i="4"/>
  <c r="F27" i="4"/>
  <c r="F29" i="4"/>
  <c r="F31" i="4"/>
  <c r="F33" i="4"/>
  <c r="F35" i="4"/>
  <c r="F37" i="4"/>
  <c r="F39" i="4"/>
  <c r="F41" i="4"/>
  <c r="F43" i="4"/>
  <c r="F45" i="4"/>
  <c r="F47" i="4"/>
  <c r="F49" i="4"/>
  <c r="F51" i="4"/>
  <c r="F53" i="4"/>
  <c r="F55" i="4"/>
  <c r="F57" i="4"/>
  <c r="F59" i="4"/>
  <c r="F61" i="4"/>
  <c r="F63" i="4"/>
  <c r="F65" i="4"/>
  <c r="F67" i="4"/>
  <c r="F7" i="4"/>
  <c r="F11" i="3"/>
  <c r="F13" i="3"/>
  <c r="F15" i="3"/>
  <c r="F17" i="3"/>
  <c r="F19" i="3"/>
  <c r="F23" i="3"/>
  <c r="F9" i="3"/>
  <c r="F25" i="3" l="1"/>
  <c r="C18" i="1" s="1"/>
  <c r="F56" i="5"/>
  <c r="C20" i="1" s="1"/>
  <c r="F69" i="4"/>
  <c r="C19" i="1" s="1"/>
  <c r="C16" i="1" l="1"/>
  <c r="C14" i="1" s="1"/>
  <c r="C37" i="1" l="1"/>
</calcChain>
</file>

<file path=xl/sharedStrings.xml><?xml version="1.0" encoding="utf-8"?>
<sst xmlns="http://schemas.openxmlformats.org/spreadsheetml/2006/main" count="544" uniqueCount="290">
  <si>
    <t>INVESTITOR:</t>
  </si>
  <si>
    <t>Dom starejših občanov Ljubljana Bežigrad</t>
  </si>
  <si>
    <t xml:space="preserve">GRADBENI OBJEKT: </t>
  </si>
  <si>
    <t>REKAPITULACIJA</t>
  </si>
  <si>
    <t>I.</t>
  </si>
  <si>
    <t>GRADBENA DELA</t>
  </si>
  <si>
    <t>I.1.</t>
  </si>
  <si>
    <t>RUŠITVENA DELA</t>
  </si>
  <si>
    <t>I.2.</t>
  </si>
  <si>
    <t>ZIDARSKA DELA</t>
  </si>
  <si>
    <t>II.</t>
  </si>
  <si>
    <t>OBRTNIŠKA DELA</t>
  </si>
  <si>
    <t>II.1.</t>
  </si>
  <si>
    <t>STAVBNO POHIŠTVO</t>
  </si>
  <si>
    <t>II.2.</t>
  </si>
  <si>
    <t>SUHO MONTAŽNA DELA</t>
  </si>
  <si>
    <t>II.3.</t>
  </si>
  <si>
    <t>STEKLARSKA DELA</t>
  </si>
  <si>
    <t>II.4.</t>
  </si>
  <si>
    <t>KERAMIČARSKA DELA</t>
  </si>
  <si>
    <t>II.5.</t>
  </si>
  <si>
    <t>TLAKARSKA DELA</t>
  </si>
  <si>
    <t>II.6.</t>
  </si>
  <si>
    <t>SLIKOPLESKARSKA DELA</t>
  </si>
  <si>
    <t>II.7.</t>
  </si>
  <si>
    <t>II.8.</t>
  </si>
  <si>
    <t>FASADERSKA DELA</t>
  </si>
  <si>
    <t>II.10.</t>
  </si>
  <si>
    <t>DVIGALO</t>
  </si>
  <si>
    <t>RAZNO</t>
  </si>
  <si>
    <t>SPLOŠNO</t>
  </si>
  <si>
    <t>Šteje se, da je izvajalec pred oddajo svoje ponudbe obiskal in natančno pregledal bodoče gradbišče in okolico, da se je seznanil z obstoječimi ureditvami, da je spoznal bistvene elemente, ki lahko vplivajo na organizacijo gradbišča, da je preizkusil in kontroliral vse obstoječe vire za oskrbo z materialom ter vse ostale okoliščine, ki lahko vplivajo na izvedbo del, da se je seznanil z vsemi predpisi in zakoni glede plačila taks, davkov, povračil-odškodnin za škodo povzročeno v času gradnje in ostalih dajatev v Republiki Sloveniji, da je v celoti proučil dokumentacijo o oddaji del ter da na podlagi vsega tega tudi oddal svojo ponudbo.</t>
  </si>
  <si>
    <t>Cene morajo biti izražene v EUR. Formirana mora biti s ponudbenim predračunom, sestavljenim na priloženih popisih, z vnosom ponudbenih cen na enoto (brez DDV), brez korektur popisov inkoličin.</t>
  </si>
  <si>
    <t xml:space="preserve">V ceni morajo biti upoštevani vsi stroški pripravljalnih in zaključnih del (vključno z usklajevanjem z ostalimi izvajalci na objektu) ter vse transportne stroške, stroške prenosa materiala, zavarovalne in ostale splošne stroške. V ceno po enoti mere je zajeta dobava in montaža materiala ter opreme s pomožnimi deli in drobnim materialom. V ceno vključiti zaščito objekta in opreme pred prahom in umazanijo. </t>
  </si>
  <si>
    <t xml:space="preserve">SPLOŠNO O CENI ZA MERSKO ENOTO POSAMEZNE POSTAVKE </t>
  </si>
  <si>
    <t xml:space="preserve"> - v ceni morajo biti zajeti vsi potrebni stroški:</t>
  </si>
  <si>
    <t>za kompletno organizacijo gradbišča, skladno z varnostnim načrtom</t>
  </si>
  <si>
    <t>za izdelavo, dobavo in vgradnjo (montažo)</t>
  </si>
  <si>
    <t>Za nabavo in dobavo osnovnega, pomožnega, pritrdilnega, tesnilnega materila za izvedbo posamezne postavke iz popisa</t>
  </si>
  <si>
    <t>za premične delovne odre za dela do višine 4m in lovilne odre za izvedbo posameznih del - razen delovnih in fasadnih odrov, ki so posebej prikazani v popisu</t>
  </si>
  <si>
    <t>za izpolnitev obvez izvajalca glede varstva pri delu na premičnih deloviščih (gradbišču)</t>
  </si>
  <si>
    <t>za izdelavo vseh vzorcev na zahtevo projektanta</t>
  </si>
  <si>
    <t>za finalno čiščenje celotnega objekta in gradbišča, pred predajo naročniku</t>
  </si>
  <si>
    <t>Vsa dela morajo biti izvedena kvalitetno iz materialov z zahtevanimi fizikalnimi lasnostmi in jih je potrebno izvajati po predloženi tehnični dokumentaciji, detajlih ter navodilih arhitekta oziroma izbranega proizvajalca</t>
  </si>
  <si>
    <t>Izvajalec skrbi za koordinacijo izvajalca do svojih podizvajalcev, dobaviteljev in kooperantov, ki sodelujejo pri predmetni gradnji oz. izvedbi del</t>
  </si>
  <si>
    <t>Odvoz odpadnega materiala se izvrši v skladu z veljavno zakonodajo, na javne deponije odpadnega materiala, katere imajo upravna dovoljenja za deponiranje posameznih vrst materiala.</t>
  </si>
  <si>
    <t>Izvajalec je dolžan na svoje stroške zagotoviti ustrezne klimatske pogoje za izvajanje del, ter z njimi omogočiti pogodbene obveznosti v pogodbenih rokih.</t>
  </si>
  <si>
    <t>Vse cene so fiksne oziroma nespremenljive do zaključka vseh del.</t>
  </si>
  <si>
    <t>Izvajalec skrbi za zaščito vgrajenega materiala na objektu proti poškodbam nastalim zaradi izvajanja gradbenih ali ostalih del po vgradnji materiala.</t>
  </si>
  <si>
    <t>OSTALE OBVEZNOSTI IZVAJALCA</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</si>
  <si>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</si>
  <si>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 xml:space="preserve">Izpiranje in čiščenje vseh cevnih instalacij. </t>
  </si>
  <si>
    <t>Zagon in kontrola posameznega sistema v celoti ter izdelava zapisnika o funkcionalnosti sistema.</t>
  </si>
  <si>
    <t xml:space="preserve">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 </t>
  </si>
  <si>
    <t>Izdelava funkcionalnih shem posameznih sistemov v okvirju, nameščena na steno v strojnici, skupaj z navodili za uporabo posameznega sistema.</t>
  </si>
  <si>
    <t>PRIPRAVLJALNA DELA</t>
  </si>
  <si>
    <t>Organizacija gradbišča, kontejneri za opdadke, cevi za ruševine, polivanje z vodo delovni plato, ograje, označevalne table, gradbiščni prostor</t>
  </si>
  <si>
    <t>Čiščenje in vzdrževanje objekta med gradnjo in končno čiščenje</t>
  </si>
  <si>
    <t>Enota</t>
  </si>
  <si>
    <t>Količina</t>
  </si>
  <si>
    <t>Cena/Enoto</t>
  </si>
  <si>
    <t>Skupaj</t>
  </si>
  <si>
    <t>Splošna navodila</t>
  </si>
  <si>
    <t>kpl</t>
  </si>
  <si>
    <t>kos</t>
  </si>
  <si>
    <t>m2</t>
  </si>
  <si>
    <t>Razširitev odprtine za vrata z rezanjem v AB steni debeline 15cm, višine 250cm in širine do 20 cm. Cena zajema montažo in demontažo potrebne opreme za rezanje, prenos, nakladanje in odvoz odpadnega materiala na deponijo.</t>
  </si>
  <si>
    <t>Razširitev odprtine za vrata z rezanjem v AB steni debeline 15cm, višine 250cm in širine 30 cm. Cena zajema montažo in demontažo potrebne opreme za rezanje, prenos, nakladanje in odvoz odpadnega materiala na deponijo.</t>
  </si>
  <si>
    <t>m3</t>
  </si>
  <si>
    <t xml:space="preserve">Odbijanje betona s katerim so bili obbetonirani podboji. Ročno odstranjevanje armature rezanje armature in ročni iznost materiala na gradbiščno deponijo v kosih. </t>
  </si>
  <si>
    <t>m1</t>
  </si>
  <si>
    <t>Demontaža okenskih polic različnih dimenzij. V ceno je vključeno tudi prenos, nakladanje in odvoz materiala na ustrezno deponijo.</t>
  </si>
  <si>
    <t>Demontaža zaščitnega stekla na balkonih. Steklo je pritrjeno na kovinske stebričke. Delo obsega tudi demontažo in odstranjevanje stebričkov. V ceno je vključeno tudi prenos, nakladanje in odvoz materiala na ustrezno deponijo.</t>
  </si>
  <si>
    <t xml:space="preserve">SKUPAJ RUŠITVENA DELA </t>
  </si>
  <si>
    <t>SKUPAJ</t>
  </si>
  <si>
    <t>Izdelava zunanjih sten iz plinobetonskih zidakov debeline 20 cm. Stene je potrebno sidrati v obstoječe armirano betonske zidove. V ceni so zajeti vsi stroški materiala in dela.</t>
  </si>
  <si>
    <t>Razna režijska dela, obračunana po dejanskih stroških v skladu z vpisom v gradbeni dnevnik in pomoč obrtnikom;</t>
  </si>
  <si>
    <t>KV URE</t>
  </si>
  <si>
    <t>ur</t>
  </si>
  <si>
    <t>PK URE</t>
  </si>
  <si>
    <t>V ceni so zajeti vsi stroški prenosa in transporta materiala.</t>
  </si>
  <si>
    <t>V ceni vseh postavk zajeti vsa dela, vse prenose in prevoze na gradbišču, ves osnovni, pomožni, tesnilni in sidrni material po opisihv postavkah in po tehničnem opisu, vse za gotove vgrajene finalno obdelane elemente. Vse mere je potrebno preveriti na licu mesta. V ceni je potrebno zajeti vse eventualne potrebne slepe okvirje in kovinsko podkonstrukcijo za vgradnjo elementov. Izvajalec je dolžan predložiti vzorce vgrajenih finalno obdelanih elementov v pisno potrditev projektantu, kot tudi izdelati vse izvedbene detajle in jih dati v pisno potrditev projektantu.</t>
  </si>
  <si>
    <t>DELOVANJE VRAT:</t>
  </si>
  <si>
    <t>EVAKUACIJA: ob aktiviranju požarnega signala, izpada električne energije, okvare vrat ali aktiviranja tipke za prisilno odpiranje, se vrata samodejno drsno odprejo in ostanejo odprta. Tako vrata omogočajo enostavno in varno evakuacijo</t>
  </si>
  <si>
    <t>Dimenzije gradbene odprtine 250x220</t>
  </si>
  <si>
    <t>Dimenzije prehoda 220x100</t>
  </si>
  <si>
    <t>Krila sestavljajo 20mm sistemski profili DOORSON, zasteklitev varnostno enojno steklo 10(8)mm v gumi tesnilih.</t>
  </si>
  <si>
    <t>Vsa »požarna vrata« morajo biti opremljena z vsemi zahtevanimi certifikati potrebnimi za pridobitev uporabnega dovoljenja skladno z veljavnimi predpisi.</t>
  </si>
  <si>
    <t>SKUPAJ STAVBNO POHIŠTVO</t>
  </si>
  <si>
    <t xml:space="preserve">NORMALNO: je enako delovanju standardnih avtomatskih drsnih vrat in omogoča enostaven prehod skozi vrata.                                                     </t>
  </si>
  <si>
    <t>MONTAŽNE STENE</t>
  </si>
  <si>
    <t>V ceni vseh postavk so zajeta vsa dela, ves osnovni in pomožni material ter vsi prenosi. Kovinska podkonstrukcija iz profilov iz pocinkane jeklene pločevina je togo pritrjena. Vsi pritrdilni materiali kot npr. vijaki, žeblji in podobno morajo biti pocinkani ali fosforizirani. Pločevina za profile mora biti debela vsaj 0,6 mm. Na stikih s steno, stropom in tlemi je treba uporabiti tesnilni trak. Izolacijsko plast je treba položiti po celotni površini in mora biti zaščitena pred zdrsom. V ceni je zajeto bandažiranje in 1x glajenje stikov. Slikanje je zajeto pri slikopleskarskih delih. Dela je treba izvajati po določili veljavnih tehničnih predpisov in skladno z obveznimi standardi. Vse stene ki se oblagajo s stensko keramiko je potrebno izvesti z zgoščeno podkonstrukcijo in se jih pred polaganjem keramike premaže z ustreznim premazom, kar je vse zajeto v ceni.</t>
  </si>
  <si>
    <t>Izdelava spuščenih stropov v hodnikih iz mavčno kartonskih plošč debeline 12.5mm s kovinsko podkonstrukcijo ini z vsemi izrezi za svetila in ostale elemente inštalacij. Obešanje do 20cm. V ceno vključeno 1x glajenje stikov, obdelavo vogalov, z vsemi pomožnimi deli, materiali in prenosi za gotove spuščene stropove, izdelava obrtin za luči.</t>
  </si>
  <si>
    <t>Dobava in montaža alu vogalnikov na izpostavljenih vogalih sten in M.K. skatel.</t>
  </si>
  <si>
    <t xml:space="preserve">V ceni vseh postavk zajeti vsa dela, vse prenose in prevoze na gradbišču, ves osnovni, pomožni, tesnilni in sidrni material po opisihv postavkah in po tehničnem opisu.. Vse mere je potrebno preveriti na licu mesta. </t>
  </si>
  <si>
    <t xml:space="preserve">Nabava, dobava in vgradnja varnostnega kaljenega stekla, mat izvedba, 2x6mm, izdelava lukenj in pritrditev na nove kovinske profile. V ceno je vključeno tudi nabava, dobava in vgradnja predvidenega sistema za pritrditev stekla. (vključen vse pomožni in pritrdilni material in nosilni stebri, ki se sidraju v balkonsko betonsko ploščo). </t>
  </si>
  <si>
    <t>V ceni vseh postavk zajeti vsa pomožna dela, vse prenose, ves pomožni material, fugiranje keramike s fugirno maso po izboru projektanta vse za gotove položene elemente. Ob ponudbi navesti nabavno ceno materiala, keramika I. kvalitete. Dela je treba izvajati po določilih veljavnih tehničnih predpisov in skladno z obveznimi standardi.</t>
  </si>
  <si>
    <t xml:space="preserve">Nabava, dobava in vgradnja stenskih keramičnih ploščic kopalnicah sobah dimenzije 18x36cm, I. kvalitete (kot npr.Marazzi, Covent Garden, MK8U in MK8V). V ceni je še zajeto: </t>
  </si>
  <si>
    <t xml:space="preserve"> - polaganje v cementno lepilo v sloju debeline 5mm razreda C251 po EN 12004 (kot npr. KERAFLEX MAXI), izrezovanje ploščic </t>
  </si>
  <si>
    <t xml:space="preserve"> - izrezovanje ploščic za preboje inštalacijskih elementov in okoli vratne odprtine</t>
  </si>
  <si>
    <t xml:space="preserve"> - fugiranje stikov  z fugirno maso ki je usklajena z barvo keramičnih ploščic (kot npr. ULTRACOLOR PLUS), širino stikov določi projektant</t>
  </si>
  <si>
    <t xml:space="preserve"> - polaganje v prostorih do 5m2</t>
  </si>
  <si>
    <t>Keramične ploščice morajo biti enakih kalibrov in iste nianse v posameznem prostoru.</t>
  </si>
  <si>
    <t xml:space="preserve"> - priprava podlage</t>
  </si>
  <si>
    <t xml:space="preserve"> - polaganje v elastično lepilo odporno na vlago, kot npr. MAPEI ali enakovredno, sloj debeline 5 mm</t>
  </si>
  <si>
    <t xml:space="preserve"> - izrezovanje ploščic okoli inštalacij</t>
  </si>
  <si>
    <t>Nabava, dobava in vgradnja kotnih PVC zaokrožnic v sanitarnih prostorov, stik stena - tla, z vsemi pripadajočimi deli.</t>
  </si>
  <si>
    <t>V ceni vseh postavk zajeti vsa dela, vse prenose in prevoze na gradbišču, ves osnovni on pomožni material, po opisih in po tehničnem opisu, vse za gotove položene tlake. Pripravo podlage(estriha) za polaganje finalnih tlakov izvajalec je dolžan sam pripraviti. Obvezno je brušenje estrihov za čim manjšo uporabo izravnalnih mas. V kolikor podlaga ni dovolj izsušena, jo je izvajalec dolžan izsušiti. Na stikih različnih tlakov je potrebno vedno vgraditi delilni "dilatacijski" element, ki je lahko izveden kot trak ali kotnik v ALU ali Inox izvedbi. Dela je treba izvajati po določilih veljavnih tehničnih predpisov in skladno u obveznimi standardi.</t>
  </si>
  <si>
    <t>SKUPAJ TLAKARSKA DELA</t>
  </si>
  <si>
    <t>Barvanje balkonov z betonalom (stropovi in ograje). V ceni zajeti pripravo površine premaz z emulzijo barvanje in vsi prenosi materiala ter izdelava lahkih premičnih odrov.</t>
  </si>
  <si>
    <t>SKUPAJ SLIKOPLESKARSKA DELA</t>
  </si>
  <si>
    <t>V ceni posamezne postavke je potrebno upoštevati izvedbo kompletne sestave posamezne fasade, z upoštevanjem vseh potrebnih podkonstrukcij, zaključkov, profilov, tesnenj in finalnih obdelav, razen če ni drugače navedeno! Toplotna izolacija mora okenske okvirje prekrivati min 4cm. Okenske zunanje žalozije so ravno tako obložene s 4 cm toplotne izolacije.</t>
  </si>
  <si>
    <t xml:space="preserve">Nabava, dobava in izdelava fasade zunanjih sten in predelinh ste med balkoni v sestavi : </t>
  </si>
  <si>
    <t xml:space="preserve"> - Multipor termoizlacione plošče debeline 10cm</t>
  </si>
  <si>
    <t xml:space="preserve"> - Multipor lahki tankoslojni malter</t>
  </si>
  <si>
    <t xml:space="preserve"> - Armirana PVC mreža</t>
  </si>
  <si>
    <t xml:space="preserve"> - Osnovni premaz</t>
  </si>
  <si>
    <t xml:space="preserve"> - Zaključni sloj</t>
  </si>
  <si>
    <t>V ceni je vključen ves pritrdilni material in vsi stroški prenosa materila. Barva po izboru projektanta.</t>
  </si>
  <si>
    <t>SKUPAJ FASADERSKA DELA</t>
  </si>
  <si>
    <t>SKUPAJ DELA OKOLI DVIGALA</t>
  </si>
  <si>
    <t>RAZNA DELA</t>
  </si>
  <si>
    <t>Barvanje hidrantne omarice dimenzij 70x70x15cm.</t>
  </si>
  <si>
    <t>Ograja na betonskem balkonu, inox nosilci premera fi40. Nosilci so pritrjeni v betonski parapet. V ceno je zajeta nabava, dobava in montaža celotne ograje vkljčno z vsemi deli in pritrdilnim materialom.</t>
  </si>
  <si>
    <t>SKUPAJ RAZNA DELA</t>
  </si>
  <si>
    <t>1.</t>
  </si>
  <si>
    <t>2.</t>
  </si>
  <si>
    <t>3.</t>
  </si>
  <si>
    <t>4.</t>
  </si>
  <si>
    <t>5.</t>
  </si>
  <si>
    <t>Zaščita zunanjih površin  s  polietilensko folijo in  opažnimi  elementi,  za potrebe  zunanjih deponij in odstranitev le te po končanih delih. Izdelava prostorov za deponijo ločenih gradbenih odpadkov. Vključno z zaščito izpostavljenih zunanjih zelenih površin</t>
  </si>
  <si>
    <t>Finalno čiščenje vseh prostorov in vgrajenih izdelkov po končani gradnji objekta.</t>
  </si>
  <si>
    <t>Ureditev gradbiščnega priključka elektrike kompletno z vsemi deli in potrebnimi materiali.</t>
  </si>
  <si>
    <t>Izvajanje geodetskih storitev med samo gradnjo, ki vsebujejo : zakoličba osi stavbe, podajanje višin, kontrola vertikalnosti konstrkucije, ustreznih naklonov ipd., postavitev gradbenih profilov, zaščita zakoličbe, vse za ves čas gradnje in za vsa dela</t>
  </si>
  <si>
    <t>Za vse zunanje in notranje transporte (horizontalne in vertikalne) potrebnega materiala, delavne sile, orodja, delavnih strojev oz. naprav do mesta vgradnje</t>
  </si>
  <si>
    <t>Vsi vgrajeni materiali in proizvodi morajo imeti ustrezen A-test oz. certifikat ter naj odgovarjajo cenovnem razredu, skladno z zahtevami investitorja.</t>
  </si>
  <si>
    <t>Dimenzije - mere in količine je potrebno pred izdelavo oziroma naročanjem preveriti po zadnjih veljavnih PZI projektih ter kontrolirati mere na licu mesta.</t>
  </si>
  <si>
    <t>Ponudnik sam izbere deponijo in v ceni upošteva vse stroške depnoniranja, transporta in taks.</t>
  </si>
  <si>
    <t>V kolikor v projektni dokumentaciji ni detajla za določeno vrsto del, je predlog detajla dolžen izdelati izvajalec in ga predložiti odgovornemu projektantu v potrditev.</t>
  </si>
  <si>
    <t>Vse vzorce mora izvajelec pred izvedbo predati v potrditev projektantnu</t>
  </si>
  <si>
    <t xml:space="preserve">Vse delavniške načrte mora izvajelec pred izvedbo predati v potrditev projektantu </t>
  </si>
  <si>
    <t>V času gradnje izvajalec priskrbi izvajanje geodetskih storitev med samo gradnjo, ki vsebujejo : zakoličba osi stavbe, podajanje višin, kontrola vertikalnosti konstrkucije, ustreznih naklonov ipd., postavitev gradbenih profilov, zaščita zakoličbe.</t>
  </si>
  <si>
    <t>Izvajalec izvede montažo materiala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</si>
  <si>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 xml:space="preserve">Izvajalec priskrbi za izdelavo kompletne dokumentacije "Dokazilo o zanesljivosti", kompletno z vsemi potrebnimi izkazi, meritvami in pridobitvijo dokazil. </t>
  </si>
  <si>
    <t xml:space="preserve">Priprava podrobnih navodil za obratovanje in vzdrževanje elementov in sistemov v objektu. Uvajanje upravljalca sistemov investitorja, poučevanja, šolanja ter pomoč v prvem letu obratovanja. </t>
  </si>
  <si>
    <t>Pripravo dokumentacije o ustrezni montaži elementov ali naprav z zapisniki o kontroli električnih in cevnih povezav posamezne naprave ali zagonu naprav s strani za to pooblaščene organizacije ali proizvajalca, v kolikor je to potrebno.</t>
  </si>
  <si>
    <t>Tlačni, tesnostni in ostali potrebni preizkusi sistemov z zapisniki o izvedbah preizkusov, podpisanimi s strani nadzornega organa. V kolikor je za posamezno inštalacijo potrebno pridobiti ustrezno dokumentacijo drugega podjetja (plin, vodovod), je potrebno upoštevati stroške nadzora s strani tega podjetja, naročilo preizkusov in pridobitev dokumentacije o ustreznosti in uspešno opravljenih preizkusih.</t>
  </si>
  <si>
    <t>Izvajalec poskrbi za označevanje cevovodov ter kanalov z označbo medija in smeri toka.</t>
  </si>
  <si>
    <t xml:space="preserve">Reguliranje vseh cevnih razvodov z nastavitvijo regulacijskih elementov na posameznem končnem elementu in v sistemu. Izvedba meritev pretokov ter pridobitev zapisnika o uravnovešenju cevnih sistemov. </t>
  </si>
  <si>
    <t xml:space="preserve">Priprava podrobnih navodil za obratovanje in vzdrževanje elementov in sistemov v objektu. Uvajanje, poučevanja, šolanja ter pomoč upravljavcu sistemov investitorja v prvem letu obratovanja. </t>
  </si>
  <si>
    <t>Demontaža obstoječe čajne kuhinje, visečih omar in ostale opreme v kuhinji ter dnevnem prostoru.</t>
  </si>
  <si>
    <t xml:space="preserve">Demontaža zastaklitev in vhodnih vrat vključno s podbojem.Vrata velikosti 2.55x2.45m. Delo obsega nalaganje in odvoz na deponijo. </t>
  </si>
  <si>
    <t xml:space="preserve">Odtrgovanje obstoječe fasade v podaljšanem delu sob v sestavi: obloga iz siporeksa debeline do 12 cm, lepilo, armirana mrežica in zaključni sloj fasade. Pas širine 90cm. V ceni zajeto pazljivo rezanje obstoječe fasade. </t>
  </si>
  <si>
    <t>Ročno rušenje in iznos AB horizontalnih vezi nad balkonskimi vrati , v sobah 3,4,5,6,7. Delo obsega tudi nalaganje in odvoz materala na deponijo, ter plačilo taks.</t>
  </si>
  <si>
    <t>Izdelava ometa zunanjih in notranjih predelnih sten iz plinobetonskih zidakov v debelini do 4 cm. Grobi in fini omet z apnenocementno malto 1:2:6 s predhodnim obrizgom z.r.c.m. 1:3 (izpostavljeni vogali imajo zaključno letev).V ceni vključeni vsi stroški nabave, dobave in prenosa materila ter delovnih odrov.</t>
  </si>
  <si>
    <t>Izdelava preboja skozi armirano betonsko steno debeline do 20cm. Preboj se izvede z izrezovanjem posameznih kosov. Cena zajema montažo in demontažo potrebne opreme za rezanje, prenos, nakladanje in odvoz odpadnega materiala na deponijo.</t>
  </si>
  <si>
    <t>6.</t>
  </si>
  <si>
    <t>7.</t>
  </si>
  <si>
    <t>8.</t>
  </si>
  <si>
    <t>Stroški organizacije gradbišča, montaže in demontaže pomožnih odrov za transport materiala, zaščitnih cevi za transport ruševin, montaže in demontaže žerjav (odvisno od izbrane tehnologije izvedbe del) itd. Zavarovanje obstoječega dela objekta, ki vključuje vsa potrebna dela vezana na zaščito obstoječih delov objekta pred poškodbami med gradnjo in ostalih pogojev navedenih v gradbeni pogodbi. V tej postavki je potrebno zajeti tudi dela  kot so montaža začasnih protiprašnih predelnih sten. V primeru izvedbe del v zimskem času potrebno zaščititi obstoječi objekt od podhladitve itd. 
V sklopu teh del je potrebno vključiti vso potrebno pripravo, kot demontažo po končani gradnji in iznosom zaščit iz objekta. V ceni postavke je potrebno tudi čiščenje in morebitna popravila po odstranitvi zaščit.</t>
  </si>
  <si>
    <t>Vzdrževanje vseh obstoječih inštalacij v območju gradbišča v času gradnje (vse inštalacije, ki se ne rušijo: vodovod, kabelska, ogrevanje, prezračevanje).</t>
  </si>
  <si>
    <t>Upoštevati je potrebno morebitne posebne zahteve doma glede na izvajanje del (ne izvajanje hrupnih del v določenem času itd)</t>
  </si>
  <si>
    <t>Demontaža, prenos, nakladanje in odvoz na ustrezno deponijo obstoječega hišnega pohištva (postelje, mize, omare, stoli) ter stenskih oblog iz vseh prostorov ( 17 sob, hodnik, vgradne omare v hodniku, mize, stoli, pisarna itd).</t>
  </si>
  <si>
    <t xml:space="preserve">Rušenje betonski estrih debeline do 10cm, vključno z keramiko in ostalimi sloji, do betonske plošče vljučno z bitumensko hidroizolacijo. V ceni je zajet tudi prenos, nakladanje in odvoz materiala na ustrezno deponijo. </t>
  </si>
  <si>
    <t>Rušenje stenske keramike vključno z lepilom na stenah, ki se ne rušijo. Cena vključuje kompletno rušenje, prenos, nakladanje in transport porušenega materiala na ustrezno deponijo.</t>
  </si>
  <si>
    <t>Demontaža obstoječih klimatskih naprav z vsemi pripadajočimi deli. Delo obsega tudi prenos, nakladanje in odvoz odpadnega materiala na ustrezno deponijo (v dogovoru z naročnikom)</t>
  </si>
  <si>
    <t>Demontaža obstoječih radiatorjev različne velikosti vključno z nosilci, prenos, nakladanje in odvoz na trajno deponijo.</t>
  </si>
  <si>
    <t>Odstranjevanje  električnih inštalacij, luči, vtičnic, stikal in vse ostale elektro opreme vključno z kabli. Cena zajame demontažo, nalaganje in transport na ustrezno deponijo.</t>
  </si>
  <si>
    <t>Pregled obstoječe električne instalacije in odklop instalacije pred začetkom izvedbe rušitvenih del. Izvajalec mora zagotavljati nemoteno rabo ostalih delov objekta (skladno z dogovorom z naročnikom).</t>
  </si>
  <si>
    <t>Pregled obstoječe instalacije vezane na strojne instalacije in blindiranje obstoječih vodovo pred izvedbo rušitvenih del. Izvajalec mora zagotavljati nemoteno rabo ostalih delov objekta (skladno z dogovorom z naročnikom).</t>
  </si>
  <si>
    <t>Rezanje in demontaža vodovodnih in kanalizacijskih cevi. V ceni je vključen tudi prenos, nakladanje in odvoz materiala na ustrezno deponijo.</t>
  </si>
  <si>
    <t>Rušenje zunanjih opečnih sten debeline do 40cm vključno z fasadno oblogo, prenos, nakladanje in odvoz odpadnega materiala na ustrezno deponijo. V ceni je zajeto rušenje horizontalnih in vertikalnih AB vezi.</t>
  </si>
  <si>
    <t>Pri rušitvenih delih se ne sme poškodovati konstrukcije objekta. Odstranjeni material je potrebno odpeljati na ustrezno deponijo skladno z odredbo o ravnanju z gradbenimi odpadki. Cena mora zajemati vse stroške montaže in demontaže delovnih odrov, prenos materiala, transport, deponiranje in plačilo takse. Izvajalec zagotavlja sprotno čiščenje prostorov.</t>
  </si>
  <si>
    <t>Demontaža pločevinastega spuščenega stropa  višine do 20 cmvključno z vso podkonstrukcijo, prenos, nakladanje in odvoz odpadnega materiala na ustrezno deponijo.</t>
  </si>
  <si>
    <t>Demontaža lesenega spuščenega stropa višine do 40cm vključno z vso podkonstrukcijo, prenos, nakladanje in odvoz odpadnega materiala na ustrezno deponijo.</t>
  </si>
  <si>
    <t>Demontaža PVC okna vključno z zastaklitvijo v hodniku in odvoz na ustrezno deponijo.</t>
  </si>
  <si>
    <t>Demontaža protipožarnih aparatov in začasno skladiščenje ter ponovna motaža po zaključku izvedbe del.</t>
  </si>
  <si>
    <t>Rušenje betonskih elementov na balkonskih ograjah, ki so pritrjeni na jeklene stebričke. Delo obsega tudi demontažo jeklenih stebričkov višine 20cm,  ki so pritrjeni na balkonski parpet. V ceno je vključeno tudi prenos, nakladanje in odvoz materiala na ustrezno deponijo.</t>
  </si>
  <si>
    <t xml:space="preserve"> V ceni morajo biti upoštevani vsi stroški  transportna in prenosa materiala. V ceno po enoti mere je zajeta nabav, dobava in vgradnja materiala ter opreme s pomožnimi deli in drobnim materialom. </t>
  </si>
  <si>
    <t xml:space="preserve">Izravnava obstoječe betonske plošče v kopalnicah pred izvedbo hidroizolacije. </t>
  </si>
  <si>
    <t>Izdelava vertikalne in horizontalne cementne hidroizolacije  v kopalnicah  ( kot. npr. Hidrostop elastik 2K vodotesna elastična masa),  vključno z notranjimi vogalnimi elementi tesnilnega traku (n.pr. Kemoband y vogalnik)</t>
  </si>
  <si>
    <t>Izdelava plavajočega cementnega estriha v kopalnici in na balkonih v naslednji sestavi: EPS 100 deb. 4 cm, PVC folija, mikroarmirani cementni estrih, mikroarmirana PP vlakna 0,95kg/m3 (kot npr.FIBRILs F120) debeline 4 cm vključno s predhodnim čiščenjem podlage,robnim trakom 10cm, izdelavo dilatacij in vsemi pomožnimi deli. Ob izvedenih instalacijah se vgradi lahki beton oziroma mešanica EPS granulata in cementa. Izvedeni tlak mora imeti minimalni padec proti talni kanaleti oziroma talnemu sifonu. Višina talne obloge v sobah in talnih keramičnih ploščic v kopalnicah ter na balkonih mora biti enaka. Debelino estriha prilagoditi glede na debelino talne keramike in obstoječih višin.</t>
  </si>
  <si>
    <t>Izdelava utorov v AB stenah za inštalacijske zaščitne cevi premerov 25x25mm  v betonskih stenah ter zametavanje reg po končani montaži z cementnim ometom. Paziti da ne pride do poškodb armaturnih palic.</t>
  </si>
  <si>
    <t>Nabava, dobava in vgradnja granitne obloge  debeline 250x20x3cm. V ceni je vključeno poliranje in brušenje robov (npr. pohorski tonalit).</t>
  </si>
  <si>
    <t>Obdelava špalet balkonskih vrat širine do 20cm. Obdelava špalet zajema vgradnjo stirodurja 2cm kot preprečitev toplotnega mostu, obdelavo špalete z lepilom in vgradnjo  vogalnikov. V ceni so zajeti vsi stroški materiala, transporta in vgradnje.</t>
  </si>
  <si>
    <t>Požarno tesnenje prehodov elektro instalacij skozi meje požarnih sektorjev.</t>
  </si>
  <si>
    <t>Sanacija obstoječih razpok v AB plošči na način, da se razpoka odpre do zdravega betona. Obstoječa asrmatura se počisti do sjaja. Razpoke je potrebno zapolniti s sanacijsko malto in zidarsko obdelati.</t>
  </si>
  <si>
    <t>Vgradnja karbonskih lamel na mestu izdelave preboja skozi AB stene oziroma na mestih razširitve obstoječih odprtin. Karbonske lamele širine 50mm in debeline 1,4mm (kot np Sika Carbodur S 514). V ceni zajeta priprava podlage z brušenjem obstoječega betona in lepljenje lamel z ustreznimi epoksidnimi lepili (kot npr Sikadur 30). V ceni vključena izdelava testa odtržne trdnosti obsotoječe podlage.</t>
  </si>
  <si>
    <t>kom</t>
  </si>
  <si>
    <t>Izdelava vrtin fi 14mm in globine cca 15cm na medsebojnem razmaku 40cm. Luknje je potrebno pred vgradnjo sider odprašiti in zapoliti z kemično injekcisjko maso. Vizvedene luknje se vgradijo armaturna sidra fi 12 RA 400/500 dolžine 40cm. V ceno vključena nabava, dobava in vgradnja materiala vključno z vsemi pomožnimi deli. ZUNANJE STENE</t>
  </si>
  <si>
    <t>Izdelava vrtin fi 14mm in globine cca 15cm na medsebojnem razmaku 40cm. Luknje je potrebno pred vgradnjo sider odprašiti in zapoliti z kemično injekcisjko maso. Vizvedene luknje se vgradijo armaturna sidra fi 12 RA 400/500 dolžine 25cm.V ceno vključena nabava, dobava in vgradnja materiala vključno z vsemi pomožnimi deli. PREDELNE STENE</t>
  </si>
  <si>
    <t>Izdelava utorov betonski steni in plošči dimenzije 10x5cm za potrebe izvedbe storojnih instalacij. V ceni zajeto zametavanje reg z cementnim ometom. Pri izvedbi utorov se ne sme poškodovati obstoječa armatura</t>
  </si>
  <si>
    <r>
      <t xml:space="preserve">Nabava in dobava materiala ter izdelava montažne predelne mavčno kartonske stene debeline 12,5cm. Stena je sestavljena iz enojne podkonstrukcije d 75mm in 2x12,5GKFI+2x12,5GKFI mavčno kartonske obloge obloge pritrjene na pocinkano konstrukcijo slojem izolacije 75mm(kot npr. Knauf W115). Stena ustreza požarni odpornosti </t>
    </r>
    <r>
      <rPr>
        <b/>
        <sz val="11"/>
        <color theme="1"/>
        <rFont val="Calibri"/>
        <family val="2"/>
        <charset val="238"/>
        <scheme val="minor"/>
      </rPr>
      <t>EI90</t>
    </r>
    <r>
      <rPr>
        <sz val="11"/>
        <color theme="1"/>
        <rFont val="Calibri"/>
        <family val="2"/>
        <scheme val="minor"/>
      </rPr>
      <t>. V ceni zajeta vgradnja ojačitvenih profilov za obešanje elementov stavbnega pohištva in kopalniške opreme .V ceni vključena obdelava stikov, bandažiranje stikov in tesnjenje s trajnoelastičnim kitom na mestih stikovanja mavčnokartonske stene in obstoječih betonskih oz. operčanitih sten.</t>
    </r>
  </si>
  <si>
    <r>
      <t xml:space="preserve">Nabava in dobava materiala ter izdelava montažne predelne mavčno kartonske stene debeline 15cm. Stena je sestavljena iz enojne podkonstrukcije d 75mm in 2x12,5GKB+2x12,5GKBI mavčno kartonske obloge obloge pritrjene na pocinkano konstrukcijo slojem izolacije 75mm(kot npr. Knauf W115). </t>
    </r>
    <r>
      <rPr>
        <sz val="11"/>
        <color theme="1"/>
        <rFont val="Calibri"/>
        <family val="2"/>
        <scheme val="minor"/>
      </rPr>
      <t xml:space="preserve"> V ceni zajeta vgradnja ojačitvenih profilov za obešanje elementov stavbnega pohištva in kopalniške opreme .V ceni vključena obdelava stikov, bandažiranje stikov in tesnjenje s trajnoelastičnim kitom na mestih stikovanja mavčnokartonske stene in obstoječih betonskih oz. operčanitih sten.</t>
    </r>
  </si>
  <si>
    <t>Nabava in dobava materiala ter izdelava montažne predelne mavčno kartonske stene debeline 16,25cm. Stena je sestavljena iz enojne podkonstrukcije d 100mm in 3x12,5GKB+2x12,5GKB mavčno kartonske obloge obloge pritrjene na pocinkano konstrukcijo slojem izolacije 100mm(kot npr. Knauf W115).  V ceni zajeta vgradnja ojačitvenih profilov za obešanje elementov stavbnega pohištva in kopalniške opreme .V ceni vključena obdelava stikov, bandažiranje stikov in tesnjenje s trajnoelastičnim kitom na mestih stikovanja mavčnokartonske stene in obstoječih betonskih oz. operčanitih sten.</t>
  </si>
  <si>
    <t>Nabava in dobava materiala ter izdelava montažne enostranske mavčno kartonske obloge. Stena je sestavljena iz enojne podkonstrukcije d 75mm in 2x15GKFI mavčno kartonske obloge obloge pritrjene na pocinkano konstrukcijo.  V ceni zajeta vgradnja ojačitvenih profilov za obešanje elementov stavbnega pohištva in kopalniške opreme .V ceni vključena obdelava stikov, bandažiranje stikov in tesnjenje s trajnoelastičnim kitom na mestih stikovanja mavčnokartonske stene in obstoječih betonskih oz. operčanitih sten.</t>
  </si>
  <si>
    <r>
      <t xml:space="preserve">Nabava in dobava materiala ter izdelava montažne predelne mavčno kartonske stene debeline 15cm. Stena je sestavljena iz enojne podkonstrukcije d 100mm in 2x12,5GKF+2x12,5GKF mavčno kartonske obloge obloge pritrjene na pocinkano konstrukcijo slojem izolacije 100mm(kot npr. Knauf W115). Stena ustreza požarni odpornosti </t>
    </r>
    <r>
      <rPr>
        <b/>
        <sz val="11"/>
        <color theme="1"/>
        <rFont val="Calibri"/>
        <family val="2"/>
        <charset val="238"/>
        <scheme val="minor"/>
      </rPr>
      <t>EI90</t>
    </r>
    <r>
      <rPr>
        <sz val="11"/>
        <color theme="1"/>
        <rFont val="Calibri"/>
        <family val="2"/>
        <scheme val="minor"/>
      </rPr>
      <t>. V ceni zajeta vgradnja ojačitvenih profilov za obešanje elementov stavbnega pohištva in kopalniške opreme .V ceni vključena obdelava stikov, bandažiranje stikov in tesnjenje s trajnoelastičnim kitom na mestih stikovanja mavčnokartonske stene in obstoječih betonskih oz. opečnatih sten.</t>
    </r>
  </si>
  <si>
    <t>Dobava in montaža mavčno kartonske škatle nad vrati, dimenzije 50x120cm, debeline 15cm. tena je sestavljena iz enojne podkonstrukcije d 100mm in 2x12,5GKF+2x12,5GKF mavčno kartonske obloge obloge pritrjene na pocinkano konstrukcijo slojem izolacije 100mm(kot npr. Knauf W115).Spodnji rob ojačan z UA profilom širine 100cm. Stena ustreza požarni odpornosti EI90. V ceni zajeta vgradnja ojačitvenih profilov za obešanje elementov stavbnega pohištva in kopalniške opreme .V ceni vključena obdelava stikov, bandažiranje stikov in tesnjenje s trajnoelastičnim kitom na mestih stikovanja mavčnokartonske stene in obstoječih betonskih oz. operčanitih sten.</t>
  </si>
  <si>
    <t>Izdelava spuščenih stropov iz mavčno kartonskih plošč debeline 12.5mm s kovinsko podkonstrukcijo ini z vsemi izrezi za svetila in ostale elemente inštalacij. Obešanje do 10cm. V ceno vključeno bandažiranje in 1x glajenjem stikov, obdelavo vogalov, z vsemi pomožnimi deli, materiali in prenosi za gotove spuščene stropove, izdelava odprtin za luči.</t>
  </si>
  <si>
    <t>Izdelava spuščenih stropov v kopalnicah iz dvojnih mavčno kartonskih protipožarnih plošč GKFI debeline 12.5mm s kovinsko podkonstrukcijo in z vsemi izrezi za svetila in ostale elemente inštalacij. Obešanje do 20cm. V ceno vključeno bandažiranje in 1x glajenjem stikov, obdelavo vogalov, z vsemi pomožnimi deli, materiali in prenosi za gotove spuščene stropove, izdleava odpritn za luči. Strop mora biti požarno odporen RI60.</t>
  </si>
  <si>
    <t>Izdelava, dobava in montaža rasterskega stropa;
- spuščeni rasterski strop z mineralnimi ploščami dimezij 600/600mm/20mm z izboljšano zvočno absorpcijo (kot npr. Armstrong Acustic) in z vso podkonstrukcijo.
Skupaj z vsemi izrezi za svetila in elemente strojnih instalacij in z vsemi revizijskimi odprtinami.</t>
  </si>
  <si>
    <t>Polaganje v prostorih do 5m2.</t>
  </si>
  <si>
    <t xml:space="preserve">Dobava in vgradnja ločilnega inox profila med keramiko in PVC oblogo. </t>
  </si>
  <si>
    <t>Dobava in vgradnja odtokov iz balkonov.  V ceno zajeti vse stroške dobave in vgradnje, kanelet in ostalega potrebnega materiala.</t>
  </si>
  <si>
    <t>Prevezava dovoda centralnega ogrevanja. V etaži nižje je potrebno izvesti odprtino v steni dimenzij 30x30cm, globine 10cm, odprtino v AB plošči in priključitev na obstoječe inštalacije. Po izvedeni prevezavi je potrebno odprtino zidrasko obdelati.</t>
  </si>
  <si>
    <t>9.</t>
  </si>
  <si>
    <t>10.</t>
  </si>
  <si>
    <t>11.</t>
  </si>
  <si>
    <t>12.</t>
  </si>
  <si>
    <t>13.</t>
  </si>
  <si>
    <t>14.</t>
  </si>
  <si>
    <t>15.</t>
  </si>
  <si>
    <t>16.</t>
  </si>
  <si>
    <t>17.</t>
  </si>
  <si>
    <t>18.</t>
  </si>
  <si>
    <t>19.</t>
  </si>
  <si>
    <t>20.</t>
  </si>
  <si>
    <t>21.</t>
  </si>
  <si>
    <t>22.</t>
  </si>
  <si>
    <t>23.</t>
  </si>
  <si>
    <t>24.</t>
  </si>
  <si>
    <t>25.</t>
  </si>
  <si>
    <t>26.</t>
  </si>
  <si>
    <t>27.</t>
  </si>
  <si>
    <t>28.</t>
  </si>
  <si>
    <t>29.</t>
  </si>
  <si>
    <t>30.</t>
  </si>
  <si>
    <t>31.</t>
  </si>
  <si>
    <t>32.</t>
  </si>
  <si>
    <t xml:space="preserve">Izdelava, dobava in montaža avtomatskih drsnih evakuacijskih vrat kot npr. DOORSON product line 300 r za uporabo na evakuacijskih poteh in zasilnih izhodih s porabo električne energije v načinu delovanja ODPRTO ali ZAPRTO manjšo od 0,5Wh. Napredno programsko stikalo z osvetljenim barvnim grafičnim zaslonom na dotik omogoča enostavno upravljanje vrat in izbiro sedmih načinov delovanja ter diagnostični opis opozoril in napak v besedi. Varnost prehoda zagotavljata kombinirana senzorja gibanja in prisotnosti s samo-preverjanjem delovanja. </t>
  </si>
  <si>
    <t>Dodatno se lahko vgradijo stranski senzorji prisotnosti s samo-preverjanjem delovanja, ki zagotavljajo varnost pri odpiranju vrat. Vse v skladu s standardom EN 16005, ki določa varnost pri uporabi avtomatskih vrat. Redundantni pogon sestavlja glavni motor in dodatni motor, ki ju poganja redundantni krmilnik kateri zagotavlja normalno delovanje in odprtje vrat v ekstremnih situacijah. Baterijska podpora omogoča odprtje vrat ob izpadu omrežne napetosti, elektromehanska ključavnica pa služi za zaklepanje vrat. Vitek pogonski mehanizem, višine 10cm s poudarjeno polkrožno linijo po celotni dolžini maske, nudi možnost uporabe različnih dekorjev maske pogona po izbiri naročnika ali arhitekta. Vsi vidni kovinski deli so v barvnem tonu eloksiran aluminij ali RAL barvnem tonu po izbiri.</t>
  </si>
  <si>
    <t>Cena/enoto</t>
  </si>
  <si>
    <t>Izvedba parne zapore zaradi prevelike vlage v estrihu, dovoljena 2% izmerjena po CM metodi. Izvedba parne zapore v primeru, da se po izvedenem 21 dnevnem sušenju ne doseže potrebne vlažnosti betonskega estriha. Parna zapora se izvede po predhodnem naročilu nadzora ali naročnika in izvedenem merjenju vlažnosti talne obloge. Rezultate merjenja je potrebno zabeležiti v gr. dnevnik.</t>
  </si>
  <si>
    <t>SKUPAJ ZIDARSKA DELA</t>
  </si>
  <si>
    <t>SKUPAJ PRIPRAVLJALNA DELA:</t>
  </si>
  <si>
    <t>SKUPAJ SUHO MONTAŽNA DELA:</t>
  </si>
  <si>
    <t>SKUPAJ STEKLARSKA DELA:</t>
  </si>
  <si>
    <t>SKUPAJ KERAMIČARSKA DELA:</t>
  </si>
  <si>
    <t>Demontaža notranjega podboja dvigala in drsnih vrat. Pozicija dvigala se premakne za 3cm navzgor. Novi prag mora biti na enaki višini kot zaključni talni sloj v hodniku. Delo obsega izklop dvigala, rušenje materiala okoli podboja, demontažo podboja, dozidava betonskega praga pod dvigalom, montiranje podboja, centriranje dvigala na novo višino vstavljanja, testiranje delovanja dvigala in obdelava špalet okoli podboja dvigala. V ceno je vključen ves potreben material in stroški dela.</t>
  </si>
  <si>
    <t>Cena/ enoto</t>
  </si>
  <si>
    <t>VREDNOST</t>
  </si>
  <si>
    <t>Pregled stanja obstoječih AB sten in plošč  ter suhomontažnih sten in stropov in ostalih konstruktivnih elementov v IV. nadstropjeu. Izdelava katastra razpok in poškodb. Spremljanje stanja razpok med posegi.</t>
  </si>
  <si>
    <t>Gradbiščni elektro priključek, vgradnja števca in izdelava meritev.</t>
  </si>
  <si>
    <t>Demontaža, prenos in nakladanje PVC balkonskih vrat  vključno z zasteklitvijo ter odvoz na ustrezno deponijo. (sobe 1-8, hodnik)</t>
  </si>
  <si>
    <t>Demontaža obstoječe kopalniške opreme (WC školjka, umivalnik, ogledalo, držala, izplakovalnik, armaturne pipe), prenos, nakladanje in odvoz materiala na ustrezno deponijo iz vseh prostorov (19 sanitarnih prostorov)</t>
  </si>
  <si>
    <t>Odstranitev estrih debeline do 8 cm, PVC talnih oblog in plute, vključno z vsemi sloji do AB plošče.  V ceni je zajet tudi prenos, nakladanje in odvoz materiala na ustrezno deponijo. Obračun po tlorisni površini.</t>
  </si>
  <si>
    <t>Pregled stanja obstoječe AB konstrukcije po izvedeni odstranitvi obstoječih ometov in izdelava poročila.</t>
  </si>
  <si>
    <t>ura</t>
  </si>
  <si>
    <t>DOKUMENTACIJA</t>
  </si>
  <si>
    <t>Nepredvidena dela 10%</t>
  </si>
  <si>
    <t>Demontaža obstoječih obbetonirnih kovinskih podbojev vključno z vratnim krilom ter odvoz na ustrezno deponijo. V ceni je vključeno prenos, nakladanje in transport materiala na ustrezno deponijo (vhod v sobe)</t>
  </si>
  <si>
    <t>Demontaža obstoječih kovinskih podbojev vgrajenih v opečnato steno vključno z vratnim krilom ter odvoz na ustrezno deponijo. V ceni je vključeno prenos, nakladanje in transport materiala na ustrezno deponijo(kopalnice in skupni prostori).</t>
  </si>
  <si>
    <t>Rušenje predelnih opečnih sten debeline do 20cm vključno z stensko keramiko in ostalimi sloji in morebitni sidri. V ceni je vklječen prenos, nakladanje in odvoz odpadnega materiala na ustrezno deponijo.</t>
  </si>
  <si>
    <t>Pazljivo rušenje opečnih sten debeline do 15 cm  ob inštalacijskih jaških vključno stensko keramiko. V ceni je vključen prenos, nakladanje in odvoz odpadnega materiala na ustrezno deponijo.</t>
  </si>
  <si>
    <t>I.3.</t>
  </si>
  <si>
    <t>Odstranjevanje stenskega in stropnega ometa, prenos, nakladanje in odvoz odpadnega materiala na ustrezno deponijo. Omet se odstrani do betonske stene.</t>
  </si>
  <si>
    <t>Zidarska obdelava sten na mestu porušenih zidanih zunanjih  sten. V ceni zajeti vsi potrebni materiali in prenosi na gradbišču.</t>
  </si>
  <si>
    <t xml:space="preserve">Izdelava podstavka zunanjih drsnih balkonskih vrat debeline 8 cm  iz PURENIT-a. </t>
  </si>
  <si>
    <t xml:space="preserve">Nabava, dobava in vgradnja talnih keramičnih ploščic v kopalnicah in balkonih dimenzije 33x33cm, I. kvalitete (kot npr. BUCHTAL). V ceni je še zajeto: </t>
  </si>
  <si>
    <t>Nabava, dobava materiala in izdelava stenske keramične obloge na balkonih  višine 10cm.</t>
  </si>
  <si>
    <t xml:space="preserve">Nabava in dobava materiala ter slikanje notranjih ometanih sten s poldisperzijsko barvo. Stenske površine je treba 2x kitati, 2x obrusiti, fino zagladiti, očistiti in impregnirati ter dvokratno poslikati. V ceno so zajeta vsa pripravljala dela. </t>
  </si>
  <si>
    <t>Nabava in dobava materiala ter slikanje mavčnokartonskih  sten s poldisperzijsko barvo. Stenske površine je treba 2x kitati, 2x obrusiti, fino zagladiti, očistiti in impregnirati ter dvokratno poslikati. V ceno so zajeta vsa pripravljala dela. Stike med ploščami je potrebno  bandažirati z pvc mrežicom.</t>
  </si>
  <si>
    <t>Nabava in dobava materiala ter slikanje  sten s pralno barvo (kot npr. Latex). Stenske površine je treba 2x kitati, 2x obrusiti, fino zagladiti, očistiti in impregnirati ter dvokratno poslikati s pralno v mat izvedbi. V ceno so zajeta vsa pripravljala dela. Stike med starem in novim ometom je potrebno dodatno bandažirati z pvc mrežicom.</t>
  </si>
  <si>
    <t>Nabava in dobava materiala ter slikanje mavčnokartonskih  stropov s poldisperzijsko barvo. Stropove je treba 2x kitati, 2x obrusiti, fino zagladiti, očistiti in impregnirati ter dvokratno poslikati. V ceno so zajeta vsa pripravljala dela. Stike med ploščami je potrebno  bandažirati z pvc mrežicom.</t>
  </si>
  <si>
    <t>Zarisovanje sprememb in odstopanj glede na PZI dokumentacijo kot priprava za izdelavo PID.</t>
  </si>
  <si>
    <t>Izdelava PID projektne dokumentacije</t>
  </si>
  <si>
    <t xml:space="preserve">Izdelava, dobava in montaža enokrilnih zasteklenih notranjih požarno odpornih vrat ali zasteklenih sten z vrati , ki se vgradijo med požarnimi sektorji. Stene z vrati vgrajeni  v  serijske  kovinske  pleskane tipizirane  okvirje (pečena barva).  Okvirji (podboji) kovinski, vgrajeni v požarno odporno mavčnokartonsko steno, vrata z vstavljenim dimotesnim negorljivim  tesnilom, podboji in okvirji  lakirani  z žgano (pečeno) barvo po izboru , ob zidovih  tesnjeni z negorljivim materialom, vgrajeni so v AB ometane stene. V okvirje  vstavljena tesnjena steklena polnila  z dvoslojnim   kaljenim lepljenim varnostnim požarnim steklom, steklo oblepljeno s folijo po izboru. Vrata opremljena s kompletnim okovjem, evakuacijskom kljukom in ključavnicom,  nad krili samozapiralo okovje, kljuke in ščiti deljeni iz nerjaveče kovine (inox RF) po izbiri projektanta, štiri RF nasadil. Požarna odpornost EiCS 30-C3. Vrata opremljena z magnetom in zagotavlja odprtost vrat v normalnem delovanju. Magnet povezan na požarno centralo. V ceni zajeta povezava magneta na el in požarno omrežje. Svetla odprtina vrat 120cm! </t>
  </si>
  <si>
    <t>Nabava, dobava in montaža okna na hodniku dimenzije 120x120cm, toplotna predvodnost profilov in zasteklitve enaka kot pri balkonskih vratih. Odpranje krilno in ventus.</t>
  </si>
  <si>
    <t>Nabava, dobava in vgradnja notranjih  vrat  v sobah svetle mere prehoda 100/200cm. Sestavljenih iz kovinskega podboja, z zaobljenimi robovi, pocinkan in prašno barvan, barva v RAL-u po izboru projektanta. Nabava, dobava in vgradnja vratnega krila: leseno-polno iverokal, finalno obdelano z laminatom odpornim na obrabo in čiščenje, dimenzije 90x200cm. Barvo potrdi projektant. Ključavnica, kljuka in mehanizem za odpiranje v mat-inox izvedbi, tesnilo, nosilnost nasadil skladna s širino in težo vratnega krila. Vrata morajo ustrezati protipožarnim zahtevam EI30.</t>
  </si>
  <si>
    <t>Nabava, dobava in vgradnja notranjih  vrat  v skladišču svetle mere prehoda 100/200cm. Sestavljenih iz kovinskega podboja, z zaobljenimi robovi, pocinkan in prašno barvan, barva v RAL-u po izboru projektanta. Nabava, dobava in vgradnja vratnega krila: leseno-polno iverokal, finalno obdelano z laminatom odpornim na obrabo in čiščenje, dimenzije 90x200cm. Barvo potrdi projektant. Ključavnica, kljuka in mehanizem za odpiranje v mat-inox izvedbi, tesnilo, nosilnost nasadil skladna s širino in težo vratnega krila. Vrata morajo biti opremljena s samozapiralom. Vrata morajo ustrezati protipožarnim zahtevam EI30.</t>
  </si>
  <si>
    <t>Izdelava, dobava in montaža notranjih drsnih vrat in vgradne kasete za drsna vrata (odpiranje v steno), jekleni podboj finalno obdelan v RAL po izboru projektanta, z zaobljenimi robovi, opremljeni s kvalitetnimi nasadili in vodili (kot npr. BOS). Vratno krilo leseno-perforirana iverka, finalno obdelana s CPL folijo, barvo potrdi projektant. Oprema : Ključavnica, ročaj (mat inox). Svetla odprtina vrat 200x100cm.</t>
  </si>
  <si>
    <t xml:space="preserve">0Nabava, dobava in vgradnja notranjih  vrat  v kopalnicah svetle mere prehoda 100/200cm. Sestavljenih iz kovinskega podboja, z zaobljenimi robovi, pocinkan in prašno barvan, barva v RAL-u po izboru projektanta. Nabava, dobava in vgradnja vratnega krila: leseno-polno iverokal, finalno obdelano z laminatom odpornim na obrabo in čiščenje, dimenzije 90x200cm. Barvo potrdi projektant. Ključavnica, kljuka in mehanizem za odpiranje v mat-inox izvedbi, tesnilo, nosilnost nasadil skladna s širino in težo vratnega krila. </t>
  </si>
  <si>
    <t xml:space="preserve">0Nabava, dobava in vgradnja notranjih  vrat  v skladišču in sanitarnem prostoru za obiskovalce svetle mere prehoda 90/200cm. Sestavljenih iz kovinskega podboja, z zaobljenimi robovi, pocinkan in prašno barvan, barva v RAL-u po izboru projektanta. Nabava, dobava in vgradnja vratnega krila: leseno-polno iverokal, finalno obdelano z laminatom odpornim na obrabo in čiščenje, dimenzije 90x200cm. Barvo potrdi projektant. Ključavnica, kljuka in mehanizem za odpiranje v mat-inox izvedbi, tesnilo, nosilnost nasadil skladna s širino in težo vratnega krila. </t>
  </si>
  <si>
    <t>Nabava, dobava in montaža PVC dvižno drsnih balkonskih vrat. Zunanja mera 2200x2200mm, prehodna odprtina 1000x2000mm, bela barva. Sistem okenskih okvirjev kot npr. Schüco AWS 75.SI+. Pohodni prag v nivoju tlaka. Toplotna izolativnost elementa: 
Uw&lt;1,0W/m2K. Zasteklitev: 
Prozorna, troslojna izolacijska zasteklitev Ug=0,5W/m2K, TPS distančnik stekla. Zgornji profil povišan ali vgrajen dodatrni izolativni profil zaradi vgradnje žaluzij. Z okni dobaviti in vgrasditi zunanje enodelne aluminijaste žaluzije (širina lamele 5 cm) na elektro pogon (kot. npr Krpan, vidna maska) Elektro pogon na tipko.</t>
  </si>
  <si>
    <t>Nabava, dobava in vgradnja okenskih aluminjastih polic v beli barvi debeline 2mm, razvite širine do 20 cm vključno s PVC stranskimi zaključki, primerni za notranjo vgradnjo. Vse dimenzije je treba uskladiti z dejanskimi dimenzijami. Delo obsega dobavo, montažo in ves pritrdilni material.</t>
  </si>
  <si>
    <t>Nabava, dobava in vgradnja IZO notranjih žaluzij na obstoječih oknih (14 odprtin). Širina lamele 25mm, pogon na vrvico. V ceno vključena demontaža obstoječih žaluzij in vsa pripravljana dela ter drobni material. Dimenzije prewveriti na licu mesta in prilagoditi obstoječem oknu.</t>
  </si>
  <si>
    <t xml:space="preserve">Izdelava plavajočega cementnega estriha v ostalih prostori, stiropor deb. 4 cm, PVC folija ,mikroarmirani cementni estrih mikroarmirana PP vlakna 0,95kg/m3 (kot npr.FIBRILs F120) debeline 5 cm vključno s predhodnim čiščenjem podlage,robnim trakom 10cm, izdelavo dilatacij in vsemi pomožnimi deli.  Ob izvedenih instalacijah se vgradi lahki beton oziroma mešanica EPS granulata in cementa. </t>
  </si>
  <si>
    <t>Izdelava dvoslojne bitumenske hidroizolacije v kopalnicah in na balkonih (1x ibitol + 1x V4 IZOTEKT). Hidroizolacija se zaviha na steno 20cm. V ceni vključena obdelava prebojev skozi hidroizolacijo. Obračun po m2 tlorisne površine.</t>
  </si>
  <si>
    <t>Betoniranje vertikalnih vezi ob podboju vrat, dimenzij 30x15cm višine 255cm. V ceni upoštevana dobava in izvedba armature (vključno s s sidranjem), izdelava in demontaža opaža, vgradnja betona ter zidarska obdelava okvirja. Cca. 20 kg/kos armature</t>
  </si>
  <si>
    <t>Požarno tesnjenje prehodov prezračevalnih kanalaov skozi meje požarnih sektorjev.</t>
  </si>
  <si>
    <t>Požarno tesnjenje prehodov ostalih strojnih oz. elektro instalacij skozi meje požarnih sektorjev.</t>
  </si>
  <si>
    <t>ADAPTACIJA V. NADSTROPJA DSO BEŽIGRAD,                                                KOMANOVA ULICA 1,  1000 LJUBLJANA</t>
  </si>
  <si>
    <t>II.9.</t>
  </si>
  <si>
    <t>Projektantski nadzor. Upoštevati priporočeno ceno ZAPS (55€/uro)</t>
  </si>
  <si>
    <t>Brušenje in sesanje položene izravnalne mase, montaža PVC talne obloge z lepljenjem na podlago po celotni površini s kvalitetnim vodno disperzijskim lepilom kot npr. UZIN KE 2000S, vroče varjenje spojev za doseganje vodne neprepustnosti;</t>
  </si>
  <si>
    <t xml:space="preserve">Izdelava stenskih zaokrožnic iz enakega materiala kot osnovni tlak vključno s podložnim PVC profilom radij 25mm višine 10cm – brez zgornjega protiprašnega zaključka; </t>
  </si>
  <si>
    <t>Šivanje diletacij z 2K epoksi smolo in uporabo kovinskih sponk.</t>
  </si>
  <si>
    <t xml:space="preserve">Brušenje in sesanje strojnega betonskega estriha (zahteve: ravnost podlage po EN 18202 tabela 3, vlažnost estriha max. 2,0% po CM metodi, temperatura podlage 15-20oC, temperatura zraka 18-25oC, relativna zračna vlaga pod 70%), nanos disperzijskega predpremaza kot npr. Uzin PE 360, izravnava podlage z cement polimerno izravnalno maso kot npr. Uzin NC 160 (zahteva DIN EN 13813 C30/F6; tlačna trdnost min. 30N/mm2, upogibna trdnost min. 6N/mm2 ) povprečne debeline 2,0mm;
</t>
  </si>
  <si>
    <t>Dobava visokokvalitetne PVC homogene talne obloge kot npr. Polyflor Pearlazzo PUR; skupn debelina EN ISO 24346 je 2mm, skupna teža EN ISO 23997 je 2950 gr/m2, širina/dolžina rol EN ISO 24341 je 200 cm / 20 tm, klasifikacija EN ISO 10874 23-34-43 razred, ognjevarnost EN 13 501-1 Bfl-s1, antistatičnost EN 1815 &lt; 2kV, odpornost površine  EN ISO 10581 Type 1 ( razred T ), primerna za zelo obremenjene površine, preostalo odtisovanje EN ISO 24343-1 je ≤ 0,1%, barvna obstojnost ≥ 6, zdrsnost po EN 13893 DS, odpornost na kemikalije dobra, 100% razgradljiva talna obloga, talna obloga tovarniško zaščitena s premazom PUR.</t>
  </si>
  <si>
    <t>Izdelava AB preklad nad balkonskimi vrati 20x25cm, dolžine 3m. V ceno vključena nabava, dobava in vgradnja betona,izdelava  in demontaža opaža, podpiranje ter nabava, dobava in vgradnja armature  (cca 40 kg/kos)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</si>
</sst>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 &quot;€&quot;"/>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name val="Arial"/>
      <family val="2"/>
      <charset val="238"/>
    </font>
    <font>
      <b/>
      <sz val="11"/>
      <name val="Arial"/>
      <family val="2"/>
      <charset val="238"/>
    </font>
    <font>
      <b/>
      <sz val="18"/>
      <color theme="1"/>
      <name val="Calibri"/>
      <family val="2"/>
      <charset val="238"/>
      <scheme val="minor"/>
    </font>
    <font>
      <sz val="10"/>
      <name val="Arial"/>
      <family val="2"/>
      <charset val="238"/>
    </font>
    <font>
      <sz val="11"/>
      <color rgb="FFFF0000"/>
      <name val="Calibri"/>
      <family val="2"/>
      <charset val="238"/>
      <scheme val="minor"/>
    </font>
    <font>
      <sz val="11"/>
      <color rgb="FFFF0000"/>
      <name val="Calibri"/>
      <family val="2"/>
      <scheme val="minor"/>
    </font>
    <font>
      <sz val="11"/>
      <name val="Calibri"/>
      <family val="2"/>
      <charset val="238"/>
      <scheme val="minor"/>
    </font>
    <font>
      <b/>
      <sz val="11"/>
      <name val="Calibri"/>
      <family val="2"/>
      <charset val="238"/>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right/>
      <top/>
      <bottom style="double">
        <color indexed="64"/>
      </bottom>
      <diagonal/>
    </border>
  </borders>
  <cellStyleXfs count="4">
    <xf numFmtId="0" fontId="0" fillId="0" borderId="0"/>
    <xf numFmtId="164" fontId="4" fillId="0" borderId="0" applyFont="0" applyFill="0" applyBorder="0" applyAlignment="0" applyProtection="0"/>
    <xf numFmtId="0" fontId="9" fillId="0" borderId="0"/>
    <xf numFmtId="0" fontId="3" fillId="0" borderId="0"/>
  </cellStyleXfs>
  <cellXfs count="48">
    <xf numFmtId="0" fontId="0" fillId="0" borderId="0" xfId="0"/>
    <xf numFmtId="164" fontId="0" fillId="0" borderId="0" xfId="1" applyFont="1"/>
    <xf numFmtId="0" fontId="6" fillId="0" borderId="0" xfId="0" applyFont="1"/>
    <xf numFmtId="0" fontId="7" fillId="0" borderId="0" xfId="0" applyFont="1" applyAlignment="1">
      <alignment vertical="top" wrapText="1"/>
    </xf>
    <xf numFmtId="0" fontId="8" fillId="0" borderId="0" xfId="0" applyFont="1"/>
    <xf numFmtId="0" fontId="5" fillId="0" borderId="0" xfId="0" applyFont="1"/>
    <xf numFmtId="164" fontId="5" fillId="0" borderId="0" xfId="1" applyFont="1"/>
    <xf numFmtId="0" fontId="0" fillId="0" borderId="0" xfId="0" applyAlignment="1">
      <alignment wrapText="1"/>
    </xf>
    <xf numFmtId="0" fontId="10" fillId="0" borderId="0" xfId="0" applyFont="1" applyAlignment="1">
      <alignment wrapText="1"/>
    </xf>
    <xf numFmtId="0" fontId="11" fillId="0" borderId="0" xfId="0" applyFont="1" applyAlignment="1">
      <alignment wrapText="1"/>
    </xf>
    <xf numFmtId="0" fontId="0" fillId="0" borderId="0" xfId="0" applyAlignment="1">
      <alignment horizontal="center" wrapText="1"/>
    </xf>
    <xf numFmtId="165" fontId="0" fillId="0" borderId="0" xfId="0" applyNumberFormat="1" applyAlignment="1">
      <alignment wrapText="1"/>
    </xf>
    <xf numFmtId="165" fontId="0" fillId="0" borderId="0" xfId="0" applyNumberFormat="1"/>
    <xf numFmtId="0" fontId="5" fillId="0" borderId="0" xfId="0" applyFont="1" applyAlignment="1">
      <alignment wrapText="1"/>
    </xf>
    <xf numFmtId="165" fontId="0" fillId="0" borderId="0" xfId="0" applyNumberFormat="1" applyAlignment="1">
      <alignment horizontal="center" wrapText="1"/>
    </xf>
    <xf numFmtId="165" fontId="5" fillId="0" borderId="0" xfId="0" applyNumberFormat="1" applyFont="1" applyAlignment="1">
      <alignment wrapText="1"/>
    </xf>
    <xf numFmtId="165" fontId="5" fillId="0" borderId="0" xfId="0" applyNumberFormat="1" applyFont="1"/>
    <xf numFmtId="0" fontId="0" fillId="0" borderId="0" xfId="0" applyBorder="1"/>
    <xf numFmtId="0" fontId="5" fillId="0" borderId="0" xfId="0" applyFont="1" applyBorder="1" applyAlignment="1">
      <alignment wrapText="1"/>
    </xf>
    <xf numFmtId="0" fontId="5" fillId="0" borderId="0" xfId="0" applyFont="1" applyBorder="1"/>
    <xf numFmtId="165" fontId="5" fillId="0" borderId="0" xfId="0" applyNumberFormat="1" applyFont="1" applyBorder="1"/>
    <xf numFmtId="165" fontId="0" fillId="0" borderId="0" xfId="0" applyNumberFormat="1" applyProtection="1">
      <protection locked="0"/>
    </xf>
    <xf numFmtId="165" fontId="0" fillId="0" borderId="0" xfId="0" applyNumberFormat="1" applyAlignment="1" applyProtection="1">
      <alignment wrapText="1"/>
      <protection locked="0"/>
    </xf>
    <xf numFmtId="16" fontId="0" fillId="0" borderId="0" xfId="0" applyNumberFormat="1"/>
    <xf numFmtId="0" fontId="2" fillId="0" borderId="0" xfId="0" applyFont="1" applyAlignment="1">
      <alignment wrapText="1"/>
    </xf>
    <xf numFmtId="164" fontId="0" fillId="0" borderId="0" xfId="1" applyFont="1" applyBorder="1"/>
    <xf numFmtId="0" fontId="0" fillId="0" borderId="0" xfId="0" applyFill="1" applyBorder="1"/>
    <xf numFmtId="164" fontId="1" fillId="0" borderId="0" xfId="1" applyFont="1"/>
    <xf numFmtId="0" fontId="1" fillId="0" borderId="0" xfId="0" applyFont="1"/>
    <xf numFmtId="0" fontId="12" fillId="0" borderId="0" xfId="0" applyFont="1"/>
    <xf numFmtId="164" fontId="12" fillId="0" borderId="0" xfId="1" applyFont="1"/>
    <xf numFmtId="0" fontId="0" fillId="2" borderId="0" xfId="0" applyFill="1" applyAlignment="1">
      <alignment wrapText="1"/>
    </xf>
    <xf numFmtId="0" fontId="12" fillId="0" borderId="0" xfId="0" applyFont="1" applyAlignment="1">
      <alignment wrapText="1"/>
    </xf>
    <xf numFmtId="165" fontId="0" fillId="2" borderId="0" xfId="0" applyNumberFormat="1" applyFill="1" applyAlignment="1">
      <alignment wrapText="1"/>
    </xf>
    <xf numFmtId="0" fontId="14" fillId="0" borderId="0" xfId="0" applyFont="1" applyAlignment="1">
      <alignment wrapText="1"/>
    </xf>
    <xf numFmtId="0" fontId="0" fillId="0" borderId="0" xfId="0" applyAlignment="1">
      <alignment vertical="top" wrapText="1"/>
    </xf>
    <xf numFmtId="165" fontId="14" fillId="3" borderId="0" xfId="0" applyNumberFormat="1" applyFont="1" applyFill="1" applyProtection="1">
      <protection locked="0"/>
    </xf>
    <xf numFmtId="0" fontId="14" fillId="2" borderId="0" xfId="0" applyFont="1" applyFill="1"/>
    <xf numFmtId="165" fontId="0" fillId="3" borderId="0" xfId="0" applyNumberFormat="1" applyFill="1" applyAlignment="1" applyProtection="1">
      <alignment wrapText="1"/>
      <protection locked="0"/>
    </xf>
    <xf numFmtId="165" fontId="0" fillId="3" borderId="0" xfId="0" applyNumberFormat="1" applyFill="1" applyProtection="1">
      <protection locked="0"/>
    </xf>
    <xf numFmtId="165" fontId="0" fillId="3" borderId="0" xfId="0" applyNumberFormat="1" applyFill="1" applyAlignment="1">
      <alignment wrapText="1"/>
    </xf>
    <xf numFmtId="0" fontId="5" fillId="0" borderId="1" xfId="0" applyFont="1" applyBorder="1"/>
    <xf numFmtId="164" fontId="5" fillId="0" borderId="1" xfId="1" applyFont="1" applyBorder="1"/>
    <xf numFmtId="0" fontId="12" fillId="0" borderId="0" xfId="0" applyFont="1" applyAlignment="1">
      <alignment horizontal="center" wrapText="1"/>
    </xf>
    <xf numFmtId="0" fontId="13" fillId="0" borderId="0" xfId="0" applyFont="1" applyAlignment="1">
      <alignment horizontal="left" vertical="top" wrapText="1"/>
    </xf>
    <xf numFmtId="0" fontId="0" fillId="0" borderId="0" xfId="0" applyAlignment="1">
      <alignment horizontal="center" wrapText="1"/>
    </xf>
    <xf numFmtId="165" fontId="0" fillId="3" borderId="0" xfId="0" applyNumberFormat="1" applyFill="1" applyAlignment="1" applyProtection="1">
      <alignment horizontal="center" wrapText="1"/>
      <protection locked="0"/>
    </xf>
    <xf numFmtId="165" fontId="0" fillId="0" borderId="0" xfId="0" applyNumberFormat="1" applyAlignment="1">
      <alignment horizontal="center" wrapText="1"/>
    </xf>
  </cellXfs>
  <cellStyles count="4">
    <cellStyle name="Navadno" xfId="0" builtinId="0"/>
    <cellStyle name="Navadno 16 2" xfId="3"/>
    <cellStyle name="Navadno 2 2" xfId="2"/>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38"/>
  <sheetViews>
    <sheetView view="pageBreakPreview" topLeftCell="A10" zoomScaleNormal="100" zoomScaleSheetLayoutView="100" workbookViewId="0">
      <selection activeCell="C20" sqref="C20"/>
    </sheetView>
  </sheetViews>
  <sheetFormatPr defaultRowHeight="14.4" x14ac:dyDescent="0.3"/>
  <cols>
    <col min="1" max="1" width="14.88671875" customWidth="1"/>
    <col min="2" max="2" width="50.6640625" customWidth="1"/>
    <col min="3" max="3" width="16.88671875" customWidth="1"/>
  </cols>
  <sheetData>
    <row r="1" spans="1:6" x14ac:dyDescent="0.3">
      <c r="C1" s="1"/>
    </row>
    <row r="2" spans="1:6" x14ac:dyDescent="0.3">
      <c r="A2" s="29" t="s">
        <v>0</v>
      </c>
      <c r="B2" s="29" t="s">
        <v>1</v>
      </c>
      <c r="C2" s="27"/>
    </row>
    <row r="3" spans="1:6" x14ac:dyDescent="0.3">
      <c r="A3" s="29"/>
      <c r="B3" s="29"/>
      <c r="C3" s="27"/>
    </row>
    <row r="4" spans="1:6" x14ac:dyDescent="0.3">
      <c r="A4" s="28"/>
      <c r="B4" s="28"/>
      <c r="C4" s="27"/>
    </row>
    <row r="5" spans="1:6" x14ac:dyDescent="0.3">
      <c r="A5" s="29"/>
      <c r="B5" s="29"/>
      <c r="C5" s="30"/>
      <c r="D5" s="2"/>
      <c r="E5" s="2"/>
      <c r="F5" s="2"/>
    </row>
    <row r="6" spans="1:6" x14ac:dyDescent="0.3">
      <c r="A6" s="43" t="s">
        <v>2</v>
      </c>
      <c r="B6" s="44" t="s">
        <v>281</v>
      </c>
      <c r="C6" s="44"/>
      <c r="D6" s="3"/>
      <c r="E6" s="3"/>
      <c r="F6" s="3"/>
    </row>
    <row r="7" spans="1:6" x14ac:dyDescent="0.3">
      <c r="A7" s="43"/>
      <c r="B7" s="44"/>
      <c r="C7" s="44"/>
      <c r="D7" s="3"/>
      <c r="E7" s="3"/>
      <c r="F7" s="3"/>
    </row>
    <row r="8" spans="1:6" x14ac:dyDescent="0.3">
      <c r="C8" s="1"/>
    </row>
    <row r="9" spans="1:6" x14ac:dyDescent="0.3">
      <c r="C9" s="1"/>
    </row>
    <row r="10" spans="1:6" x14ac:dyDescent="0.3">
      <c r="C10" s="1"/>
    </row>
    <row r="11" spans="1:6" ht="23.4" x14ac:dyDescent="0.45">
      <c r="B11" s="4" t="s">
        <v>3</v>
      </c>
      <c r="C11" s="1"/>
    </row>
    <row r="12" spans="1:6" x14ac:dyDescent="0.3">
      <c r="C12" s="1" t="s">
        <v>240</v>
      </c>
    </row>
    <row r="13" spans="1:6" x14ac:dyDescent="0.3">
      <c r="C13" s="1"/>
    </row>
    <row r="14" spans="1:6" x14ac:dyDescent="0.3">
      <c r="A14" s="5" t="s">
        <v>4</v>
      </c>
      <c r="B14" s="5" t="s">
        <v>5</v>
      </c>
      <c r="C14" s="6">
        <f>SUM(C16:C20)</f>
        <v>0</v>
      </c>
      <c r="D14" s="5"/>
      <c r="E14" s="5"/>
      <c r="F14" s="5"/>
    </row>
    <row r="15" spans="1:6" x14ac:dyDescent="0.3">
      <c r="C15" s="1"/>
    </row>
    <row r="16" spans="1:6" x14ac:dyDescent="0.3">
      <c r="B16" t="s">
        <v>249</v>
      </c>
      <c r="C16" s="1">
        <f>SUM(C18:C20)*0.1</f>
        <v>0</v>
      </c>
    </row>
    <row r="17" spans="1:6" x14ac:dyDescent="0.3">
      <c r="C17" s="1"/>
    </row>
    <row r="18" spans="1:6" x14ac:dyDescent="0.3">
      <c r="A18" t="s">
        <v>6</v>
      </c>
      <c r="B18" t="s">
        <v>55</v>
      </c>
      <c r="C18" s="1">
        <f>'PRIPRAVLJALNA DELA'!F25</f>
        <v>0</v>
      </c>
    </row>
    <row r="19" spans="1:6" x14ac:dyDescent="0.3">
      <c r="A19" t="s">
        <v>8</v>
      </c>
      <c r="B19" t="s">
        <v>7</v>
      </c>
      <c r="C19" s="1">
        <f>'RUŠITVENA DELA'!F69</f>
        <v>0</v>
      </c>
    </row>
    <row r="20" spans="1:6" x14ac:dyDescent="0.3">
      <c r="A20" t="s">
        <v>254</v>
      </c>
      <c r="B20" t="s">
        <v>9</v>
      </c>
      <c r="C20" s="1">
        <f>'ZIDARSKA DELA'!F56</f>
        <v>0</v>
      </c>
    </row>
    <row r="21" spans="1:6" x14ac:dyDescent="0.3">
      <c r="D21" s="5"/>
      <c r="E21" s="5"/>
      <c r="F21" s="5"/>
    </row>
    <row r="22" spans="1:6" x14ac:dyDescent="0.3">
      <c r="A22" s="5" t="s">
        <v>10</v>
      </c>
      <c r="B22" s="5" t="s">
        <v>11</v>
      </c>
      <c r="C22" s="6">
        <f>SUM(C24:C35)</f>
        <v>0</v>
      </c>
    </row>
    <row r="23" spans="1:6" x14ac:dyDescent="0.3">
      <c r="A23" s="5"/>
      <c r="B23" s="5"/>
      <c r="C23" s="6"/>
    </row>
    <row r="24" spans="1:6" x14ac:dyDescent="0.3">
      <c r="B24" t="s">
        <v>249</v>
      </c>
      <c r="C24" s="1">
        <f>SUM(C26:C35)*0.1</f>
        <v>0</v>
      </c>
    </row>
    <row r="25" spans="1:6" x14ac:dyDescent="0.3">
      <c r="C25" s="1"/>
    </row>
    <row r="26" spans="1:6" x14ac:dyDescent="0.3">
      <c r="A26" t="s">
        <v>12</v>
      </c>
      <c r="B26" t="s">
        <v>13</v>
      </c>
      <c r="C26" s="1">
        <f>'STAVBNO POHIŠTVO'!F45</f>
        <v>0</v>
      </c>
    </row>
    <row r="27" spans="1:6" x14ac:dyDescent="0.3">
      <c r="A27" t="s">
        <v>14</v>
      </c>
      <c r="B27" t="s">
        <v>15</v>
      </c>
      <c r="C27" s="1">
        <f>'SUHOMONTAŽNA DELA'!F31</f>
        <v>0</v>
      </c>
    </row>
    <row r="28" spans="1:6" x14ac:dyDescent="0.3">
      <c r="A28" t="s">
        <v>16</v>
      </c>
      <c r="B28" t="s">
        <v>17</v>
      </c>
      <c r="C28" s="1">
        <f>'STEKLARSKA DELA'!F11</f>
        <v>0</v>
      </c>
    </row>
    <row r="29" spans="1:6" x14ac:dyDescent="0.3">
      <c r="A29" t="s">
        <v>18</v>
      </c>
      <c r="B29" t="s">
        <v>19</v>
      </c>
      <c r="C29" s="1">
        <f>'KERAMIČARSKA DELA'!F27</f>
        <v>0</v>
      </c>
    </row>
    <row r="30" spans="1:6" x14ac:dyDescent="0.3">
      <c r="A30" t="s">
        <v>20</v>
      </c>
      <c r="B30" t="s">
        <v>21</v>
      </c>
      <c r="C30" s="1">
        <f>'TLAKARSKA DELA'!F21</f>
        <v>0</v>
      </c>
    </row>
    <row r="31" spans="1:6" x14ac:dyDescent="0.3">
      <c r="A31" t="s">
        <v>22</v>
      </c>
      <c r="B31" t="s">
        <v>23</v>
      </c>
      <c r="C31" s="1">
        <f>'SLIKOPLESKARSKA DELA'!F14</f>
        <v>0</v>
      </c>
    </row>
    <row r="32" spans="1:6" x14ac:dyDescent="0.3">
      <c r="A32" t="s">
        <v>24</v>
      </c>
      <c r="B32" t="s">
        <v>26</v>
      </c>
      <c r="C32" s="1">
        <f>'FASADERSKA DELA'!F17</f>
        <v>0</v>
      </c>
    </row>
    <row r="33" spans="1:6" x14ac:dyDescent="0.3">
      <c r="A33" t="s">
        <v>25</v>
      </c>
      <c r="B33" t="s">
        <v>28</v>
      </c>
      <c r="C33" s="1">
        <f>DVIGALO!F5</f>
        <v>0</v>
      </c>
    </row>
    <row r="34" spans="1:6" x14ac:dyDescent="0.3">
      <c r="A34" s="17" t="s">
        <v>282</v>
      </c>
      <c r="B34" s="17" t="s">
        <v>29</v>
      </c>
      <c r="C34" s="25">
        <f>RAZNO!F11</f>
        <v>0</v>
      </c>
    </row>
    <row r="35" spans="1:6" x14ac:dyDescent="0.3">
      <c r="A35" t="s">
        <v>27</v>
      </c>
      <c r="B35" s="26" t="s">
        <v>248</v>
      </c>
      <c r="C35" s="25">
        <f>DOKUMENTACIJA!F11</f>
        <v>0</v>
      </c>
    </row>
    <row r="36" spans="1:6" x14ac:dyDescent="0.3">
      <c r="C36" s="1"/>
      <c r="D36" s="5"/>
      <c r="E36" s="5"/>
      <c r="F36" s="5"/>
    </row>
    <row r="37" spans="1:6" ht="15" thickBot="1" x14ac:dyDescent="0.35">
      <c r="B37" s="41" t="s">
        <v>74</v>
      </c>
      <c r="C37" s="42">
        <f>C22+C14</f>
        <v>0</v>
      </c>
    </row>
    <row r="38" spans="1:6" ht="15" thickTop="1" x14ac:dyDescent="0.3">
      <c r="B38" s="5"/>
      <c r="C38" s="6"/>
    </row>
  </sheetData>
  <sheetProtection algorithmName="SHA-512" hashValue="KODBNxhIa/PnP0Ieq1lvDsMbNO2ftwD/vRDwPCGuFqONDeR3Yby0o8jqTF4oCvbZedUh1PzS2jm6P88sumk8bg==" saltValue="NioTgilrYhIUvocOyj6fFQ==" spinCount="100000" sheet="1" selectLockedCells="1"/>
  <mergeCells count="2">
    <mergeCell ref="A6:A7"/>
    <mergeCell ref="B6:C7"/>
  </mergeCells>
  <pageMargins left="0.7" right="0.7" top="0.75" bottom="0.75" header="0.3" footer="0.3"/>
  <pageSetup paperSize="9" orientation="portrait"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F21"/>
  <sheetViews>
    <sheetView view="pageBreakPreview" topLeftCell="A7" zoomScaleNormal="100" zoomScaleSheetLayoutView="100" workbookViewId="0">
      <selection activeCell="E9" sqref="E9"/>
    </sheetView>
  </sheetViews>
  <sheetFormatPr defaultRowHeight="14.4" x14ac:dyDescent="0.3"/>
  <cols>
    <col min="1" max="1" width="4.44140625" customWidth="1"/>
    <col min="2" max="2" width="45.33203125" customWidth="1"/>
    <col min="3" max="3" width="6" bestFit="1" customWidth="1"/>
    <col min="4" max="4" width="8" bestFit="1" customWidth="1"/>
    <col min="5" max="6" width="11.88671875" customWidth="1"/>
  </cols>
  <sheetData>
    <row r="1" spans="1:6" x14ac:dyDescent="0.3">
      <c r="B1" s="7" t="s">
        <v>21</v>
      </c>
      <c r="C1" s="7" t="s">
        <v>58</v>
      </c>
      <c r="D1" s="7" t="s">
        <v>59</v>
      </c>
      <c r="E1" s="7" t="s">
        <v>231</v>
      </c>
      <c r="F1" s="7" t="s">
        <v>74</v>
      </c>
    </row>
    <row r="2" spans="1:6" x14ac:dyDescent="0.3">
      <c r="A2" s="7"/>
      <c r="B2" s="7"/>
      <c r="C2" s="7"/>
      <c r="D2" s="7"/>
      <c r="E2" s="7"/>
      <c r="F2" s="7"/>
    </row>
    <row r="3" spans="1:6" x14ac:dyDescent="0.3">
      <c r="A3" s="7"/>
      <c r="B3" s="7" t="s">
        <v>62</v>
      </c>
      <c r="C3" s="7"/>
      <c r="D3" s="7"/>
      <c r="E3" s="7"/>
      <c r="F3" s="7"/>
    </row>
    <row r="4" spans="1:6" x14ac:dyDescent="0.3">
      <c r="A4" s="7"/>
      <c r="B4" s="7"/>
      <c r="C4" s="7"/>
      <c r="D4" s="7"/>
      <c r="E4" s="7"/>
      <c r="F4" s="7"/>
    </row>
    <row r="5" spans="1:6" ht="187.2" x14ac:dyDescent="0.3">
      <c r="A5" s="7"/>
      <c r="B5" s="7" t="s">
        <v>107</v>
      </c>
      <c r="C5" s="7"/>
      <c r="D5" s="7"/>
      <c r="E5" s="7"/>
      <c r="F5" s="7"/>
    </row>
    <row r="6" spans="1:6" x14ac:dyDescent="0.3">
      <c r="A6" s="7"/>
      <c r="B6" s="7"/>
      <c r="C6" s="7"/>
      <c r="D6" s="7"/>
      <c r="E6" s="7"/>
      <c r="F6" s="7"/>
    </row>
    <row r="7" spans="1:6" ht="155.4" customHeight="1" x14ac:dyDescent="0.3">
      <c r="A7" s="7" t="s">
        <v>125</v>
      </c>
      <c r="B7" s="7" t="s">
        <v>287</v>
      </c>
      <c r="C7" s="7" t="s">
        <v>65</v>
      </c>
      <c r="D7" s="7">
        <v>370</v>
      </c>
      <c r="E7" s="38"/>
      <c r="F7" s="11">
        <f>$D7*$E7</f>
        <v>0</v>
      </c>
    </row>
    <row r="8" spans="1:6" x14ac:dyDescent="0.3">
      <c r="A8" s="7"/>
      <c r="B8" s="7"/>
      <c r="C8" s="7"/>
      <c r="D8" s="7"/>
      <c r="E8" s="11"/>
      <c r="F8" s="11"/>
    </row>
    <row r="9" spans="1:6" ht="195" customHeight="1" x14ac:dyDescent="0.3">
      <c r="A9" s="7" t="s">
        <v>126</v>
      </c>
      <c r="B9" s="7" t="s">
        <v>288</v>
      </c>
      <c r="C9" s="7" t="s">
        <v>65</v>
      </c>
      <c r="D9" s="31">
        <v>400.5</v>
      </c>
      <c r="E9" s="38"/>
      <c r="F9" s="11">
        <f>$D9*$E9</f>
        <v>0</v>
      </c>
    </row>
    <row r="10" spans="1:6" x14ac:dyDescent="0.3">
      <c r="A10" s="7"/>
      <c r="B10" s="7"/>
      <c r="C10" s="7"/>
      <c r="D10" s="31"/>
      <c r="E10" s="11"/>
      <c r="F10" s="11"/>
    </row>
    <row r="11" spans="1:6" ht="81" customHeight="1" x14ac:dyDescent="0.3">
      <c r="A11" s="7" t="s">
        <v>127</v>
      </c>
      <c r="B11" s="7" t="s">
        <v>284</v>
      </c>
      <c r="C11" s="7" t="s">
        <v>65</v>
      </c>
      <c r="D11" s="31">
        <v>370</v>
      </c>
      <c r="E11" s="38"/>
      <c r="F11" s="11">
        <f>$D11*$E11</f>
        <v>0</v>
      </c>
    </row>
    <row r="12" spans="1:6" x14ac:dyDescent="0.3">
      <c r="A12" s="7"/>
      <c r="B12" s="7"/>
      <c r="C12" s="7"/>
      <c r="D12" s="31"/>
      <c r="E12" s="11"/>
      <c r="F12" s="11"/>
    </row>
    <row r="13" spans="1:6" ht="61.2" customHeight="1" x14ac:dyDescent="0.3">
      <c r="A13" s="7" t="s">
        <v>128</v>
      </c>
      <c r="B13" s="7" t="s">
        <v>285</v>
      </c>
      <c r="C13" s="7" t="s">
        <v>70</v>
      </c>
      <c r="D13" s="31">
        <v>305</v>
      </c>
      <c r="E13" s="38"/>
      <c r="F13" s="11">
        <f>$D13*$E13</f>
        <v>0</v>
      </c>
    </row>
    <row r="14" spans="1:6" x14ac:dyDescent="0.3">
      <c r="A14" s="7"/>
      <c r="B14" s="7"/>
      <c r="C14" s="7"/>
      <c r="D14" s="31"/>
      <c r="E14" s="7"/>
      <c r="F14" s="7"/>
    </row>
    <row r="15" spans="1:6" ht="115.2" x14ac:dyDescent="0.3">
      <c r="A15" s="7" t="s">
        <v>129</v>
      </c>
      <c r="B15" s="7" t="s">
        <v>232</v>
      </c>
      <c r="C15" s="7" t="s">
        <v>65</v>
      </c>
      <c r="D15" s="31">
        <v>370</v>
      </c>
      <c r="E15" s="38"/>
      <c r="F15" s="11">
        <f>$D15*$E15</f>
        <v>0</v>
      </c>
    </row>
    <row r="16" spans="1:6" x14ac:dyDescent="0.3">
      <c r="A16" s="7"/>
      <c r="B16" s="7"/>
      <c r="C16" s="7"/>
      <c r="D16" s="7"/>
      <c r="E16" s="7"/>
      <c r="F16" s="7"/>
    </row>
    <row r="17" spans="1:6" ht="28.8" x14ac:dyDescent="0.3">
      <c r="A17" s="7" t="s">
        <v>156</v>
      </c>
      <c r="B17" s="7" t="s">
        <v>286</v>
      </c>
      <c r="C17" s="7" t="s">
        <v>63</v>
      </c>
      <c r="D17" s="7">
        <v>1</v>
      </c>
      <c r="E17" s="38"/>
      <c r="F17" s="11">
        <f>$D17*$E17</f>
        <v>0</v>
      </c>
    </row>
    <row r="18" spans="1:6" x14ac:dyDescent="0.3">
      <c r="A18" s="7"/>
      <c r="B18" s="7"/>
      <c r="C18" s="7"/>
      <c r="D18" s="7"/>
      <c r="E18" s="7"/>
      <c r="F18" s="7"/>
    </row>
    <row r="19" spans="1:6" ht="28.8" x14ac:dyDescent="0.3">
      <c r="A19" s="7" t="s">
        <v>157</v>
      </c>
      <c r="B19" s="7" t="s">
        <v>202</v>
      </c>
      <c r="C19" s="7" t="s">
        <v>70</v>
      </c>
      <c r="D19" s="7">
        <v>22</v>
      </c>
      <c r="E19" s="38"/>
      <c r="F19" s="11">
        <f>$D19*$E19</f>
        <v>0</v>
      </c>
    </row>
    <row r="20" spans="1:6" x14ac:dyDescent="0.3">
      <c r="A20" s="7"/>
      <c r="B20" s="7"/>
      <c r="C20" s="7"/>
      <c r="D20" s="7"/>
      <c r="E20" s="7"/>
      <c r="F20" s="7"/>
    </row>
    <row r="21" spans="1:6" x14ac:dyDescent="0.3">
      <c r="A21" s="7"/>
      <c r="B21" s="13" t="s">
        <v>108</v>
      </c>
      <c r="C21" s="13"/>
      <c r="D21" s="13"/>
      <c r="E21" s="15"/>
      <c r="F21" s="15">
        <f>SUM(F7:F19)</f>
        <v>0</v>
      </c>
    </row>
  </sheetData>
  <sheetProtection algorithmName="SHA-512" hashValue="BIaMSlT8x+16B5WEQkc9CFiZa95bQtY9tgxBFrcjC5hk+nZzMoZ0tf4bLAITnd8eBXw9p4MeEiqHjKMZ5foDHQ==" saltValue="AQeeFZLESCKX+QQ9/iLegA==" spinCount="100000" sheet="1" selectLockedCells="1"/>
  <pageMargins left="0.7" right="0.7" top="0.75" bottom="0.75" header="0.3" footer="0.3"/>
  <pageSetup paperSize="9" scale="99" orientation="portrait"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F14"/>
  <sheetViews>
    <sheetView view="pageBreakPreview" topLeftCell="A3" zoomScaleNormal="85" zoomScaleSheetLayoutView="100" workbookViewId="0">
      <selection activeCell="E12" activeCellId="4" sqref="E3 E5 E7 E9 E12"/>
    </sheetView>
  </sheetViews>
  <sheetFormatPr defaultRowHeight="14.4" x14ac:dyDescent="0.3"/>
  <cols>
    <col min="1" max="1" width="3.6640625" customWidth="1"/>
    <col min="2" max="2" width="46" customWidth="1"/>
    <col min="3" max="3" width="5.88671875" customWidth="1"/>
    <col min="4" max="4" width="7.88671875" customWidth="1"/>
    <col min="5" max="6" width="11.88671875" customWidth="1"/>
  </cols>
  <sheetData>
    <row r="1" spans="1:6" x14ac:dyDescent="0.3">
      <c r="B1" t="s">
        <v>23</v>
      </c>
      <c r="C1" t="s">
        <v>58</v>
      </c>
      <c r="D1" t="s">
        <v>59</v>
      </c>
      <c r="E1" t="s">
        <v>60</v>
      </c>
      <c r="F1" t="s">
        <v>74</v>
      </c>
    </row>
    <row r="3" spans="1:6" ht="72" x14ac:dyDescent="0.3">
      <c r="A3" t="s">
        <v>125</v>
      </c>
      <c r="B3" s="7" t="s">
        <v>260</v>
      </c>
      <c r="C3" t="s">
        <v>65</v>
      </c>
      <c r="D3">
        <v>595</v>
      </c>
      <c r="E3" s="39"/>
      <c r="F3" s="12">
        <f>$D3*$E3</f>
        <v>0</v>
      </c>
    </row>
    <row r="4" spans="1:6" x14ac:dyDescent="0.3">
      <c r="B4" s="7"/>
    </row>
    <row r="5" spans="1:6" ht="100.8" x14ac:dyDescent="0.3">
      <c r="A5" t="s">
        <v>126</v>
      </c>
      <c r="B5" s="7" t="s">
        <v>262</v>
      </c>
      <c r="C5" t="s">
        <v>65</v>
      </c>
      <c r="D5">
        <v>230</v>
      </c>
      <c r="E5" s="39"/>
      <c r="F5" s="12">
        <f>$D5*$E5</f>
        <v>0</v>
      </c>
    </row>
    <row r="6" spans="1:6" x14ac:dyDescent="0.3">
      <c r="B6" s="7"/>
    </row>
    <row r="7" spans="1:6" ht="100.8" x14ac:dyDescent="0.3">
      <c r="A7" t="s">
        <v>127</v>
      </c>
      <c r="B7" s="7" t="s">
        <v>261</v>
      </c>
      <c r="C7" t="s">
        <v>65</v>
      </c>
      <c r="D7">
        <v>195</v>
      </c>
      <c r="E7" s="39"/>
      <c r="F7" s="12">
        <f>$D7*$E7</f>
        <v>0</v>
      </c>
    </row>
    <row r="8" spans="1:6" x14ac:dyDescent="0.3">
      <c r="B8" s="7"/>
    </row>
    <row r="9" spans="1:6" ht="86.4" x14ac:dyDescent="0.3">
      <c r="A9" t="s">
        <v>128</v>
      </c>
      <c r="B9" s="7" t="s">
        <v>263</v>
      </c>
      <c r="C9" t="s">
        <v>65</v>
      </c>
      <c r="D9">
        <v>395</v>
      </c>
      <c r="E9" s="39"/>
      <c r="F9" s="12">
        <f>$D9*$E9</f>
        <v>0</v>
      </c>
    </row>
    <row r="10" spans="1:6" x14ac:dyDescent="0.3">
      <c r="B10" s="7"/>
    </row>
    <row r="11" spans="1:6" x14ac:dyDescent="0.3">
      <c r="B11" s="7"/>
    </row>
    <row r="12" spans="1:6" ht="57.6" x14ac:dyDescent="0.3">
      <c r="A12" t="s">
        <v>129</v>
      </c>
      <c r="B12" s="7" t="s">
        <v>109</v>
      </c>
      <c r="C12" t="s">
        <v>65</v>
      </c>
      <c r="D12">
        <v>75</v>
      </c>
      <c r="E12" s="39"/>
      <c r="F12" s="12">
        <f>$D12*$E12</f>
        <v>0</v>
      </c>
    </row>
    <row r="14" spans="1:6" x14ac:dyDescent="0.3">
      <c r="B14" s="5" t="s">
        <v>110</v>
      </c>
      <c r="C14" s="5"/>
      <c r="D14" s="5"/>
      <c r="E14" s="16"/>
      <c r="F14" s="16">
        <f>SUM(F3:F12)</f>
        <v>0</v>
      </c>
    </row>
  </sheetData>
  <sheetProtection algorithmName="SHA-512" hashValue="jnVCEYBfNcJJNm0NF3HBnH5ynLXfKdb2qqBdqomYZuhsRtzebQe24l/gxKuIRJIdFGZ3T3jzm/OPZ8Gyf8+GYw==" saltValue="GVjvyl4eZsjIZJu/HwMbvQ==" spinCount="100000" sheet="1" selectLockedCells="1"/>
  <pageMargins left="0.7" right="0.7" top="0.75" bottom="0.75" header="0.3" footer="0.3"/>
  <pageSetup paperSize="9" orientation="portrait" horizont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F18"/>
  <sheetViews>
    <sheetView view="pageBreakPreview" topLeftCell="A4" zoomScaleNormal="100" zoomScaleSheetLayoutView="100" workbookViewId="0">
      <selection activeCell="E15" sqref="E15"/>
    </sheetView>
  </sheetViews>
  <sheetFormatPr defaultRowHeight="14.4" x14ac:dyDescent="0.3"/>
  <cols>
    <col min="1" max="1" width="5.33203125" customWidth="1"/>
    <col min="2" max="2" width="43" customWidth="1"/>
    <col min="3" max="3" width="5.88671875" customWidth="1"/>
    <col min="5" max="6" width="11.88671875" customWidth="1"/>
  </cols>
  <sheetData>
    <row r="1" spans="1:6" x14ac:dyDescent="0.3">
      <c r="B1" s="7" t="s">
        <v>26</v>
      </c>
      <c r="C1" s="7" t="s">
        <v>58</v>
      </c>
      <c r="D1" s="7" t="s">
        <v>59</v>
      </c>
      <c r="E1" s="7" t="s">
        <v>60</v>
      </c>
      <c r="F1" s="7" t="s">
        <v>74</v>
      </c>
    </row>
    <row r="2" spans="1:6" x14ac:dyDescent="0.3">
      <c r="A2" s="7"/>
      <c r="B2" s="7"/>
      <c r="C2" s="7"/>
      <c r="D2" s="7"/>
      <c r="E2" s="7"/>
      <c r="F2" s="7"/>
    </row>
    <row r="3" spans="1:6" x14ac:dyDescent="0.3">
      <c r="A3" s="7"/>
      <c r="B3" s="7" t="s">
        <v>62</v>
      </c>
      <c r="C3" s="7"/>
      <c r="D3" s="7"/>
      <c r="E3" s="7"/>
      <c r="F3" s="7"/>
    </row>
    <row r="4" spans="1:6" x14ac:dyDescent="0.3">
      <c r="A4" s="7"/>
      <c r="B4" s="7"/>
      <c r="C4" s="7"/>
      <c r="D4" s="7"/>
      <c r="E4" s="7"/>
      <c r="F4" s="7"/>
    </row>
    <row r="5" spans="1:6" ht="28.8" x14ac:dyDescent="0.3">
      <c r="A5" s="7"/>
      <c r="B5" s="7" t="s">
        <v>80</v>
      </c>
      <c r="C5" s="7"/>
      <c r="D5" s="7"/>
      <c r="E5" s="7"/>
      <c r="F5" s="7"/>
    </row>
    <row r="6" spans="1:6" x14ac:dyDescent="0.3">
      <c r="A6" s="7"/>
      <c r="B6" s="7"/>
      <c r="C6" s="7"/>
      <c r="D6" s="7"/>
      <c r="E6" s="7"/>
      <c r="F6" s="7"/>
    </row>
    <row r="7" spans="1:6" ht="115.2" x14ac:dyDescent="0.3">
      <c r="A7" s="7"/>
      <c r="B7" s="7" t="s">
        <v>111</v>
      </c>
      <c r="C7" s="7"/>
      <c r="D7" s="7"/>
      <c r="E7" s="7"/>
      <c r="F7" s="7"/>
    </row>
    <row r="8" spans="1:6" x14ac:dyDescent="0.3">
      <c r="A8" s="7"/>
      <c r="B8" s="7"/>
      <c r="C8" s="7"/>
      <c r="D8" s="7"/>
      <c r="E8" s="7"/>
      <c r="F8" s="7"/>
    </row>
    <row r="9" spans="1:6" ht="28.8" x14ac:dyDescent="0.3">
      <c r="A9" s="7" t="s">
        <v>125</v>
      </c>
      <c r="B9" s="7" t="s">
        <v>112</v>
      </c>
      <c r="C9" s="7"/>
      <c r="D9" s="7"/>
      <c r="E9" s="7"/>
      <c r="F9" s="7"/>
    </row>
    <row r="10" spans="1:6" x14ac:dyDescent="0.3">
      <c r="A10" s="7"/>
      <c r="B10" s="7" t="s">
        <v>113</v>
      </c>
      <c r="C10" s="7"/>
      <c r="D10" s="7"/>
      <c r="E10" s="7"/>
      <c r="F10" s="7"/>
    </row>
    <row r="11" spans="1:6" x14ac:dyDescent="0.3">
      <c r="A11" s="7"/>
      <c r="B11" s="7" t="s">
        <v>114</v>
      </c>
      <c r="C11" s="7"/>
      <c r="D11" s="7"/>
      <c r="E11" s="7"/>
      <c r="F11" s="7"/>
    </row>
    <row r="12" spans="1:6" x14ac:dyDescent="0.3">
      <c r="A12" s="7"/>
      <c r="B12" s="7" t="s">
        <v>115</v>
      </c>
      <c r="C12" s="7"/>
      <c r="D12" s="7"/>
      <c r="E12" s="7"/>
      <c r="F12" s="7"/>
    </row>
    <row r="13" spans="1:6" x14ac:dyDescent="0.3">
      <c r="A13" s="7"/>
      <c r="B13" s="7" t="s">
        <v>116</v>
      </c>
      <c r="C13" s="7"/>
      <c r="D13" s="7"/>
      <c r="E13" s="7"/>
      <c r="F13" s="7"/>
    </row>
    <row r="14" spans="1:6" x14ac:dyDescent="0.3">
      <c r="A14" s="7"/>
      <c r="B14" s="7" t="s">
        <v>117</v>
      </c>
      <c r="C14" s="7"/>
      <c r="D14" s="7"/>
      <c r="E14" s="7"/>
      <c r="F14" s="7"/>
    </row>
    <row r="15" spans="1:6" ht="43.2" x14ac:dyDescent="0.3">
      <c r="A15" s="7"/>
      <c r="B15" s="7" t="s">
        <v>118</v>
      </c>
      <c r="C15" s="7" t="s">
        <v>65</v>
      </c>
      <c r="D15" s="7">
        <v>96</v>
      </c>
      <c r="E15" s="38"/>
      <c r="F15" s="11">
        <f>$D15*$E15</f>
        <v>0</v>
      </c>
    </row>
    <row r="16" spans="1:6" x14ac:dyDescent="0.3">
      <c r="A16" s="7"/>
      <c r="B16" s="7"/>
      <c r="C16" s="7"/>
      <c r="D16" s="7"/>
      <c r="E16" s="7"/>
      <c r="F16" s="7"/>
    </row>
    <row r="17" spans="1:6" x14ac:dyDescent="0.3">
      <c r="A17" s="7"/>
      <c r="B17" s="13" t="s">
        <v>119</v>
      </c>
      <c r="C17" s="13"/>
      <c r="D17" s="13"/>
      <c r="E17" s="15"/>
      <c r="F17" s="15">
        <f>F15</f>
        <v>0</v>
      </c>
    </row>
    <row r="18" spans="1:6" x14ac:dyDescent="0.3">
      <c r="A18" s="7"/>
      <c r="B18" s="7"/>
      <c r="C18" s="7"/>
      <c r="D18" s="7"/>
      <c r="E18" s="7"/>
      <c r="F18" s="7"/>
    </row>
  </sheetData>
  <sheetProtection algorithmName="SHA-512" hashValue="ZOtIhK1WYDKU82BxBYYSP5Li14/7JkVXLVo/QDzs5zb4EuCFkpzfmqPzNOLbe+FyjK2xHByvJvPcLeLiorzOEw==" saltValue="+nr8NFEcAONSvEJUfVZIWQ==" spinCount="100000" sheet="1" selectLockedCells="1"/>
  <pageMargins left="0.7" right="0.7" top="0.75" bottom="0.75" header="0.3" footer="0.3"/>
  <pageSetup paperSize="9" orientation="portrait" horizont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
  <sheetViews>
    <sheetView view="pageBreakPreview" zoomScaleNormal="100" zoomScaleSheetLayoutView="100" workbookViewId="0">
      <selection activeCell="E3" sqref="E3"/>
    </sheetView>
  </sheetViews>
  <sheetFormatPr defaultRowHeight="14.4" x14ac:dyDescent="0.3"/>
  <cols>
    <col min="1" max="1" width="4.88671875" customWidth="1"/>
    <col min="2" max="2" width="29.6640625" customWidth="1"/>
    <col min="3" max="3" width="6" customWidth="1"/>
    <col min="4" max="4" width="8" bestFit="1" customWidth="1"/>
    <col min="5" max="6" width="11.88671875" customWidth="1"/>
  </cols>
  <sheetData>
    <row r="1" spans="1:7" x14ac:dyDescent="0.3">
      <c r="B1" s="7" t="s">
        <v>28</v>
      </c>
      <c r="C1" s="7" t="s">
        <v>58</v>
      </c>
      <c r="D1" s="7" t="s">
        <v>59</v>
      </c>
      <c r="E1" s="7" t="s">
        <v>60</v>
      </c>
      <c r="F1" s="7" t="s">
        <v>74</v>
      </c>
      <c r="G1" s="7"/>
    </row>
    <row r="2" spans="1:7" x14ac:dyDescent="0.3">
      <c r="A2" s="7"/>
      <c r="B2" s="7"/>
      <c r="C2" s="7"/>
      <c r="D2" s="7"/>
      <c r="E2" s="7"/>
      <c r="F2" s="7"/>
      <c r="G2" s="7"/>
    </row>
    <row r="3" spans="1:7" ht="230.4" x14ac:dyDescent="0.3">
      <c r="A3" s="7" t="s">
        <v>125</v>
      </c>
      <c r="B3" s="7" t="s">
        <v>238</v>
      </c>
      <c r="C3" s="7" t="s">
        <v>63</v>
      </c>
      <c r="D3" s="7">
        <v>1</v>
      </c>
      <c r="E3" s="38"/>
      <c r="F3" s="11">
        <f>D3*E3</f>
        <v>0</v>
      </c>
      <c r="G3" s="7"/>
    </row>
    <row r="4" spans="1:7" x14ac:dyDescent="0.3">
      <c r="A4" s="7"/>
      <c r="B4" s="7"/>
      <c r="C4" s="7"/>
      <c r="D4" s="7"/>
      <c r="E4" s="7"/>
      <c r="F4" s="7"/>
      <c r="G4" s="7"/>
    </row>
    <row r="5" spans="1:7" x14ac:dyDescent="0.3">
      <c r="A5" s="7"/>
      <c r="B5" s="13" t="s">
        <v>120</v>
      </c>
      <c r="C5" s="13"/>
      <c r="D5" s="13"/>
      <c r="E5" s="15"/>
      <c r="F5" s="15">
        <f>F3</f>
        <v>0</v>
      </c>
      <c r="G5" s="7"/>
    </row>
    <row r="6" spans="1:7" x14ac:dyDescent="0.3">
      <c r="A6" s="7"/>
      <c r="B6" s="7"/>
      <c r="C6" s="7"/>
      <c r="D6" s="7"/>
      <c r="E6" s="7"/>
      <c r="F6" s="7"/>
      <c r="G6" s="7"/>
    </row>
    <row r="7" spans="1:7" x14ac:dyDescent="0.3">
      <c r="A7" s="7"/>
      <c r="B7" s="7"/>
      <c r="C7" s="7"/>
      <c r="D7" s="7"/>
      <c r="E7" s="7"/>
      <c r="F7" s="7"/>
      <c r="G7" s="7"/>
    </row>
  </sheetData>
  <sheetProtection algorithmName="SHA-512" hashValue="CxgUeL70kN9Sm/B8vnXZX+8AH6bbz+QPOESBv+C0MXnlDJIx6UpMy5p70fVbXj9CdetHePWW6HL083EMD4lIpQ==" saltValue="N/s2kAtPfYH0C+N1YGTsDA==" spinCount="100000" sheet="1" selectLockedCells="1"/>
  <pageMargins left="0.7" right="0.7" top="0.75" bottom="0.75" header="0.3" footer="0.3"/>
  <pageSetup paperSize="9" orientation="portrait" horizont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F11"/>
  <sheetViews>
    <sheetView tabSelected="1" view="pageBreakPreview" zoomScaleNormal="100" zoomScaleSheetLayoutView="100" workbookViewId="0">
      <selection activeCell="E9" sqref="E9"/>
    </sheetView>
  </sheetViews>
  <sheetFormatPr defaultRowHeight="14.4" x14ac:dyDescent="0.3"/>
  <cols>
    <col min="2" max="2" width="34.44140625" customWidth="1"/>
    <col min="5" max="6" width="11.88671875" customWidth="1"/>
  </cols>
  <sheetData>
    <row r="1" spans="1:6" x14ac:dyDescent="0.3">
      <c r="A1" t="s">
        <v>121</v>
      </c>
      <c r="C1" t="s">
        <v>58</v>
      </c>
      <c r="D1" t="s">
        <v>59</v>
      </c>
      <c r="E1" t="s">
        <v>60</v>
      </c>
      <c r="F1" t="s">
        <v>74</v>
      </c>
    </row>
    <row r="3" spans="1:6" ht="28.8" x14ac:dyDescent="0.3">
      <c r="A3" s="23" t="s">
        <v>125</v>
      </c>
      <c r="B3" s="7" t="s">
        <v>122</v>
      </c>
      <c r="C3" t="s">
        <v>63</v>
      </c>
      <c r="D3">
        <v>3</v>
      </c>
      <c r="E3" s="36"/>
      <c r="F3" s="12">
        <f>$D3*$E3</f>
        <v>0</v>
      </c>
    </row>
    <row r="4" spans="1:6" x14ac:dyDescent="0.3">
      <c r="B4" s="7"/>
      <c r="E4" s="12"/>
      <c r="F4" s="12"/>
    </row>
    <row r="5" spans="1:6" ht="86.4" x14ac:dyDescent="0.3">
      <c r="A5" t="s">
        <v>126</v>
      </c>
      <c r="B5" s="7" t="s">
        <v>123</v>
      </c>
      <c r="C5" t="s">
        <v>70</v>
      </c>
      <c r="D5">
        <v>28</v>
      </c>
      <c r="E5" s="36"/>
      <c r="F5" s="12">
        <f>$D5*$E5</f>
        <v>0</v>
      </c>
    </row>
    <row r="6" spans="1:6" x14ac:dyDescent="0.3">
      <c r="B6" s="7"/>
      <c r="E6" s="12"/>
      <c r="F6" s="12"/>
    </row>
    <row r="7" spans="1:6" ht="57.6" x14ac:dyDescent="0.3">
      <c r="A7" t="s">
        <v>127</v>
      </c>
      <c r="B7" s="7" t="s">
        <v>203</v>
      </c>
      <c r="C7" t="s">
        <v>63</v>
      </c>
      <c r="D7">
        <v>6</v>
      </c>
      <c r="E7" s="36"/>
      <c r="F7" s="12">
        <f>$D7*$E7</f>
        <v>0</v>
      </c>
    </row>
    <row r="8" spans="1:6" x14ac:dyDescent="0.3">
      <c r="B8" s="7"/>
      <c r="E8" s="12"/>
      <c r="F8" s="12"/>
    </row>
    <row r="9" spans="1:6" ht="100.8" x14ac:dyDescent="0.3">
      <c r="A9" t="s">
        <v>128</v>
      </c>
      <c r="B9" s="7" t="s">
        <v>204</v>
      </c>
      <c r="C9" t="s">
        <v>63</v>
      </c>
      <c r="D9">
        <v>7</v>
      </c>
      <c r="E9" s="36"/>
      <c r="F9" s="12">
        <f>$D9*$E9</f>
        <v>0</v>
      </c>
    </row>
    <row r="11" spans="1:6" x14ac:dyDescent="0.3">
      <c r="B11" s="5" t="s">
        <v>124</v>
      </c>
      <c r="C11" s="5"/>
      <c r="D11" s="5"/>
      <c r="E11" s="16"/>
      <c r="F11" s="16">
        <f>SUM(F3:F9)</f>
        <v>0</v>
      </c>
    </row>
  </sheetData>
  <sheetProtection algorithmName="SHA-512" hashValue="T144gsc0LYEgQb/dWYkgNNfI8lmstNAfHwj9wibcsyEINPonc7waLfzEtqfGKlv+Ybj3U2LIh3C9v6+ZeoZvDw==" saltValue="ARDRff0w9cvMMMXEuarsHw==" spinCount="100000" sheet="1" selectLockedCells="1"/>
  <pageMargins left="0.7" right="0.7" top="0.75" bottom="0.75" header="0.3" footer="0.3"/>
  <pageSetup paperSize="9" orientation="portrait"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I11"/>
  <sheetViews>
    <sheetView view="pageBreakPreview" zoomScaleNormal="100" zoomScaleSheetLayoutView="100" workbookViewId="0">
      <selection activeCell="E3" sqref="E3"/>
    </sheetView>
  </sheetViews>
  <sheetFormatPr defaultRowHeight="14.4" x14ac:dyDescent="0.3"/>
  <cols>
    <col min="2" max="2" width="34.44140625" customWidth="1"/>
    <col min="5" max="6" width="11.88671875" customWidth="1"/>
  </cols>
  <sheetData>
    <row r="1" spans="1:9" x14ac:dyDescent="0.3">
      <c r="B1" t="s">
        <v>248</v>
      </c>
      <c r="C1" t="s">
        <v>58</v>
      </c>
      <c r="D1" t="s">
        <v>59</v>
      </c>
      <c r="E1" t="s">
        <v>60</v>
      </c>
      <c r="F1" t="s">
        <v>74</v>
      </c>
    </row>
    <row r="3" spans="1:9" ht="43.2" x14ac:dyDescent="0.3">
      <c r="A3" s="23" t="s">
        <v>125</v>
      </c>
      <c r="B3" s="7" t="s">
        <v>264</v>
      </c>
      <c r="C3" t="s">
        <v>63</v>
      </c>
      <c r="D3">
        <v>1</v>
      </c>
      <c r="E3" s="36"/>
      <c r="F3" s="12">
        <f>$D3*$E3</f>
        <v>0</v>
      </c>
    </row>
    <row r="4" spans="1:9" x14ac:dyDescent="0.3">
      <c r="B4" s="7"/>
      <c r="E4" s="12"/>
      <c r="F4" s="12"/>
    </row>
    <row r="5" spans="1:9" x14ac:dyDescent="0.3">
      <c r="A5" t="s">
        <v>126</v>
      </c>
      <c r="B5" s="7" t="s">
        <v>265</v>
      </c>
      <c r="C5" t="s">
        <v>63</v>
      </c>
      <c r="D5">
        <v>1</v>
      </c>
      <c r="E5" s="36"/>
      <c r="F5" s="12">
        <f>$D5*$E5</f>
        <v>0</v>
      </c>
    </row>
    <row r="6" spans="1:9" x14ac:dyDescent="0.3">
      <c r="B6" s="7"/>
      <c r="E6" s="12"/>
      <c r="F6" s="12"/>
    </row>
    <row r="7" spans="1:9" ht="28.8" x14ac:dyDescent="0.3">
      <c r="A7" t="s">
        <v>127</v>
      </c>
      <c r="B7" s="7" t="s">
        <v>283</v>
      </c>
      <c r="C7" t="s">
        <v>247</v>
      </c>
      <c r="D7">
        <v>50</v>
      </c>
      <c r="E7" s="36"/>
      <c r="F7" s="12">
        <f>$D7*$E7</f>
        <v>0</v>
      </c>
    </row>
    <row r="8" spans="1:9" x14ac:dyDescent="0.3">
      <c r="B8" s="7"/>
      <c r="E8" s="12"/>
      <c r="F8" s="12"/>
    </row>
    <row r="9" spans="1:9" ht="43.2" x14ac:dyDescent="0.3">
      <c r="A9" t="s">
        <v>128</v>
      </c>
      <c r="B9" s="7" t="s">
        <v>246</v>
      </c>
      <c r="C9" t="s">
        <v>63</v>
      </c>
      <c r="D9">
        <v>1</v>
      </c>
      <c r="E9" s="36"/>
      <c r="F9" s="12">
        <f>$D9*$E9</f>
        <v>0</v>
      </c>
      <c r="I9" s="37"/>
    </row>
    <row r="10" spans="1:9" x14ac:dyDescent="0.3">
      <c r="B10" s="7"/>
      <c r="E10" s="21"/>
      <c r="F10" s="12"/>
    </row>
    <row r="11" spans="1:9" x14ac:dyDescent="0.3">
      <c r="B11" s="5" t="s">
        <v>124</v>
      </c>
      <c r="C11" s="5"/>
      <c r="D11" s="5"/>
      <c r="E11" s="16"/>
      <c r="F11" s="16">
        <f>SUM(F3:F9)</f>
        <v>0</v>
      </c>
    </row>
  </sheetData>
  <sheetProtection algorithmName="SHA-512" hashValue="QJgfYiV1/f7VWzsIY9HKxxzLFaHy2024Vlm6aGupArThD0HS0XVwxn5DZYpPnXV3nWI+Rg5RlYrQDSdofMxc7Q==" saltValue="G9ubhIrHigUqnvQV5HUsSg==" spinCount="100000" sheet="1" selectLockedCells="1"/>
  <pageMargins left="0.7" right="0.7"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72"/>
  <sheetViews>
    <sheetView view="pageBreakPreview" topLeftCell="A61" zoomScaleNormal="100" zoomScaleSheetLayoutView="100" workbookViewId="0">
      <selection activeCell="A72" sqref="A72"/>
    </sheetView>
  </sheetViews>
  <sheetFormatPr defaultRowHeight="14.4" x14ac:dyDescent="0.3"/>
  <cols>
    <col min="1" max="1" width="87.88671875" customWidth="1"/>
  </cols>
  <sheetData>
    <row r="1" spans="1:1" x14ac:dyDescent="0.3">
      <c r="A1" s="7" t="s">
        <v>30</v>
      </c>
    </row>
    <row r="2" spans="1:1" x14ac:dyDescent="0.3">
      <c r="A2" s="7"/>
    </row>
    <row r="3" spans="1:1" ht="100.8" x14ac:dyDescent="0.3">
      <c r="A3" s="7" t="s">
        <v>31</v>
      </c>
    </row>
    <row r="4" spans="1:1" x14ac:dyDescent="0.3">
      <c r="A4" s="7"/>
    </row>
    <row r="5" spans="1:1" ht="28.8" x14ac:dyDescent="0.3">
      <c r="A5" s="7" t="s">
        <v>32</v>
      </c>
    </row>
    <row r="6" spans="1:1" x14ac:dyDescent="0.3">
      <c r="A6" s="7"/>
    </row>
    <row r="7" spans="1:1" ht="57.6" x14ac:dyDescent="0.3">
      <c r="A7" s="7" t="s">
        <v>33</v>
      </c>
    </row>
    <row r="8" spans="1:1" x14ac:dyDescent="0.3">
      <c r="A8" s="7"/>
    </row>
    <row r="9" spans="1:1" x14ac:dyDescent="0.3">
      <c r="A9" s="7" t="s">
        <v>34</v>
      </c>
    </row>
    <row r="10" spans="1:1" x14ac:dyDescent="0.3">
      <c r="A10" s="7" t="s">
        <v>35</v>
      </c>
    </row>
    <row r="11" spans="1:1" x14ac:dyDescent="0.3">
      <c r="A11" s="7"/>
    </row>
    <row r="12" spans="1:1" x14ac:dyDescent="0.3">
      <c r="A12" s="7" t="s">
        <v>36</v>
      </c>
    </row>
    <row r="13" spans="1:1" ht="43.2" x14ac:dyDescent="0.3">
      <c r="A13" s="7" t="s">
        <v>133</v>
      </c>
    </row>
    <row r="14" spans="1:1" x14ac:dyDescent="0.3">
      <c r="A14" s="7" t="s">
        <v>37</v>
      </c>
    </row>
    <row r="15" spans="1:1" ht="28.8" x14ac:dyDescent="0.3">
      <c r="A15" s="7" t="s">
        <v>38</v>
      </c>
    </row>
    <row r="16" spans="1:1" ht="28.8" x14ac:dyDescent="0.3">
      <c r="A16" s="7" t="s">
        <v>134</v>
      </c>
    </row>
    <row r="17" spans="1:1" ht="28.8" x14ac:dyDescent="0.3">
      <c r="A17" s="7" t="s">
        <v>39</v>
      </c>
    </row>
    <row r="18" spans="1:1" x14ac:dyDescent="0.3">
      <c r="A18" s="7" t="s">
        <v>40</v>
      </c>
    </row>
    <row r="19" spans="1:1" x14ac:dyDescent="0.3">
      <c r="A19" s="7" t="s">
        <v>41</v>
      </c>
    </row>
    <row r="20" spans="1:1" x14ac:dyDescent="0.3">
      <c r="A20" s="7" t="s">
        <v>42</v>
      </c>
    </row>
    <row r="21" spans="1:1" x14ac:dyDescent="0.3">
      <c r="A21" s="7"/>
    </row>
    <row r="22" spans="1:1" ht="43.2" x14ac:dyDescent="0.3">
      <c r="A22" s="7" t="s">
        <v>43</v>
      </c>
    </row>
    <row r="23" spans="1:1" x14ac:dyDescent="0.3">
      <c r="A23" s="7"/>
    </row>
    <row r="24" spans="1:1" ht="28.8" x14ac:dyDescent="0.3">
      <c r="A24" s="7" t="s">
        <v>44</v>
      </c>
    </row>
    <row r="25" spans="1:1" x14ac:dyDescent="0.3">
      <c r="A25" s="7"/>
    </row>
    <row r="26" spans="1:1" ht="28.8" x14ac:dyDescent="0.3">
      <c r="A26" s="7" t="s">
        <v>135</v>
      </c>
    </row>
    <row r="27" spans="1:1" x14ac:dyDescent="0.3">
      <c r="A27" s="7"/>
    </row>
    <row r="28" spans="1:1" ht="28.8" x14ac:dyDescent="0.3">
      <c r="A28" s="7" t="s">
        <v>45</v>
      </c>
    </row>
    <row r="29" spans="1:1" x14ac:dyDescent="0.3">
      <c r="A29" s="7" t="s">
        <v>137</v>
      </c>
    </row>
    <row r="30" spans="1:1" x14ac:dyDescent="0.3">
      <c r="A30" s="7"/>
    </row>
    <row r="31" spans="1:1" ht="28.8" x14ac:dyDescent="0.3">
      <c r="A31" s="7" t="s">
        <v>136</v>
      </c>
    </row>
    <row r="32" spans="1:1" x14ac:dyDescent="0.3">
      <c r="A32" s="7"/>
    </row>
    <row r="33" spans="1:1" ht="28.8" x14ac:dyDescent="0.3">
      <c r="A33" s="7" t="s">
        <v>138</v>
      </c>
    </row>
    <row r="34" spans="1:1" x14ac:dyDescent="0.3">
      <c r="A34" s="7"/>
    </row>
    <row r="35" spans="1:1" ht="28.8" x14ac:dyDescent="0.3">
      <c r="A35" s="7" t="s">
        <v>46</v>
      </c>
    </row>
    <row r="36" spans="1:1" x14ac:dyDescent="0.3">
      <c r="A36" s="7"/>
    </row>
    <row r="37" spans="1:1" x14ac:dyDescent="0.3">
      <c r="A37" s="7" t="s">
        <v>140</v>
      </c>
    </row>
    <row r="38" spans="1:1" x14ac:dyDescent="0.3">
      <c r="A38" s="7" t="s">
        <v>139</v>
      </c>
    </row>
    <row r="39" spans="1:1" x14ac:dyDescent="0.3">
      <c r="A39" s="7"/>
    </row>
    <row r="40" spans="1:1" x14ac:dyDescent="0.3">
      <c r="A40" s="7" t="s">
        <v>47</v>
      </c>
    </row>
    <row r="41" spans="1:1" x14ac:dyDescent="0.3">
      <c r="A41" s="7"/>
    </row>
    <row r="42" spans="1:1" ht="43.2" x14ac:dyDescent="0.3">
      <c r="A42" s="7" t="s">
        <v>141</v>
      </c>
    </row>
    <row r="43" spans="1:1" x14ac:dyDescent="0.3">
      <c r="A43" s="7"/>
    </row>
    <row r="44" spans="1:1" ht="57.6" x14ac:dyDescent="0.3">
      <c r="A44" s="7" t="s">
        <v>142</v>
      </c>
    </row>
    <row r="45" spans="1:1" x14ac:dyDescent="0.3">
      <c r="A45" s="7"/>
    </row>
    <row r="46" spans="1:1" ht="28.8" x14ac:dyDescent="0.3">
      <c r="A46" s="7" t="s">
        <v>48</v>
      </c>
    </row>
    <row r="47" spans="1:1" x14ac:dyDescent="0.3">
      <c r="A47" s="7"/>
    </row>
    <row r="48" spans="1:1" ht="28.8" x14ac:dyDescent="0.3">
      <c r="A48" s="7" t="s">
        <v>143</v>
      </c>
    </row>
    <row r="49" spans="1:1" x14ac:dyDescent="0.3">
      <c r="A49" s="7"/>
    </row>
    <row r="50" spans="1:1" x14ac:dyDescent="0.3">
      <c r="A50" s="7" t="s">
        <v>147</v>
      </c>
    </row>
    <row r="51" spans="1:1" x14ac:dyDescent="0.3">
      <c r="A51" s="7"/>
    </row>
    <row r="52" spans="1:1" ht="28.8" x14ac:dyDescent="0.3">
      <c r="A52" s="7" t="s">
        <v>144</v>
      </c>
    </row>
    <row r="53" spans="1:1" x14ac:dyDescent="0.3">
      <c r="A53" s="7"/>
    </row>
    <row r="54" spans="1:1" x14ac:dyDescent="0.3">
      <c r="A54" s="7" t="s">
        <v>49</v>
      </c>
    </row>
    <row r="55" spans="1:1" x14ac:dyDescent="0.3">
      <c r="A55" s="7"/>
    </row>
    <row r="56" spans="1:1" ht="43.2" x14ac:dyDescent="0.3">
      <c r="A56" s="7" t="s">
        <v>145</v>
      </c>
    </row>
    <row r="57" spans="1:1" x14ac:dyDescent="0.3">
      <c r="A57" s="7"/>
    </row>
    <row r="58" spans="1:1" ht="43.2" x14ac:dyDescent="0.3">
      <c r="A58" s="7" t="s">
        <v>50</v>
      </c>
    </row>
    <row r="59" spans="1:1" x14ac:dyDescent="0.3">
      <c r="A59" s="7"/>
    </row>
    <row r="60" spans="1:1" x14ac:dyDescent="0.3">
      <c r="A60" s="7" t="s">
        <v>51</v>
      </c>
    </row>
    <row r="61" spans="1:1" x14ac:dyDescent="0.3">
      <c r="A61" s="7"/>
    </row>
    <row r="62" spans="1:1" ht="57.6" x14ac:dyDescent="0.3">
      <c r="A62" s="7" t="s">
        <v>146</v>
      </c>
    </row>
    <row r="63" spans="1:1" x14ac:dyDescent="0.3">
      <c r="A63" s="7"/>
    </row>
    <row r="64" spans="1:1" ht="43.2" x14ac:dyDescent="0.3">
      <c r="A64" s="7" t="s">
        <v>148</v>
      </c>
    </row>
    <row r="65" spans="1:1" x14ac:dyDescent="0.3">
      <c r="A65" s="7"/>
    </row>
    <row r="66" spans="1:1" x14ac:dyDescent="0.3">
      <c r="A66" s="7" t="s">
        <v>52</v>
      </c>
    </row>
    <row r="67" spans="1:1" x14ac:dyDescent="0.3">
      <c r="A67" s="7"/>
    </row>
    <row r="68" spans="1:1" ht="43.2" x14ac:dyDescent="0.3">
      <c r="A68" s="7" t="s">
        <v>53</v>
      </c>
    </row>
    <row r="69" spans="1:1" x14ac:dyDescent="0.3">
      <c r="A69" s="7"/>
    </row>
    <row r="70" spans="1:1" ht="28.8" x14ac:dyDescent="0.3">
      <c r="A70" s="7" t="s">
        <v>54</v>
      </c>
    </row>
    <row r="71" spans="1:1" x14ac:dyDescent="0.3">
      <c r="A71" s="7"/>
    </row>
    <row r="72" spans="1:1" ht="28.8" x14ac:dyDescent="0.3">
      <c r="A72" s="7" t="s">
        <v>149</v>
      </c>
    </row>
  </sheetData>
  <sheetProtection algorithmName="SHA-512" hashValue="YeYuuKjNjVNn87AxISM2BimeQEVnUau7FhIoXz+QJN/wStGycO5b+6IL8vf7KmH8TrK+qJed5Gr6oTODy2YFDw==" saltValue="36b8XPVSop3c6R2hmmTVVg==" spinCount="100000" sheet="1" objects="1" scenarios="1"/>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I25"/>
  <sheetViews>
    <sheetView view="pageBreakPreview" zoomScaleNormal="130" zoomScaleSheetLayoutView="100" workbookViewId="0">
      <selection activeCell="E5" sqref="E5"/>
    </sheetView>
  </sheetViews>
  <sheetFormatPr defaultRowHeight="14.4" x14ac:dyDescent="0.3"/>
  <cols>
    <col min="1" max="1" width="5.44140625" customWidth="1"/>
    <col min="2" max="2" width="44" customWidth="1"/>
    <col min="3" max="3" width="6" bestFit="1" customWidth="1"/>
    <col min="4" max="4" width="8.109375" customWidth="1"/>
    <col min="5" max="6" width="11.88671875" customWidth="1"/>
  </cols>
  <sheetData>
    <row r="1" spans="1:9" x14ac:dyDescent="0.3">
      <c r="B1" s="7" t="s">
        <v>55</v>
      </c>
      <c r="C1" s="7"/>
      <c r="D1" s="7"/>
      <c r="E1" s="7"/>
      <c r="F1" s="7"/>
      <c r="G1" s="7"/>
      <c r="H1" s="7"/>
      <c r="I1" s="7"/>
    </row>
    <row r="2" spans="1:9" x14ac:dyDescent="0.3">
      <c r="B2" s="7"/>
      <c r="C2" s="7" t="s">
        <v>58</v>
      </c>
      <c r="D2" s="7" t="s">
        <v>59</v>
      </c>
      <c r="E2" s="7" t="s">
        <v>239</v>
      </c>
      <c r="F2" s="7" t="s">
        <v>74</v>
      </c>
      <c r="G2" s="7"/>
      <c r="H2" s="7"/>
      <c r="I2" s="7"/>
    </row>
    <row r="3" spans="1:9" ht="43.2" x14ac:dyDescent="0.3">
      <c r="B3" s="7" t="s">
        <v>56</v>
      </c>
      <c r="C3" s="7" t="s">
        <v>63</v>
      </c>
      <c r="D3" s="7">
        <v>1</v>
      </c>
      <c r="E3" s="38">
        <v>0</v>
      </c>
      <c r="F3" s="11">
        <f>D3*E3</f>
        <v>0</v>
      </c>
      <c r="G3" s="7"/>
      <c r="H3" s="7"/>
      <c r="I3" s="7"/>
    </row>
    <row r="4" spans="1:9" x14ac:dyDescent="0.3">
      <c r="B4" s="7"/>
      <c r="C4" s="7"/>
      <c r="D4" s="7"/>
      <c r="E4" s="11"/>
      <c r="F4" s="11"/>
      <c r="G4" s="7"/>
      <c r="H4" s="7"/>
      <c r="I4" s="7"/>
    </row>
    <row r="5" spans="1:9" ht="28.8" x14ac:dyDescent="0.3">
      <c r="B5" s="7" t="s">
        <v>57</v>
      </c>
      <c r="C5" s="7" t="s">
        <v>63</v>
      </c>
      <c r="D5" s="7">
        <v>1</v>
      </c>
      <c r="E5" s="38"/>
      <c r="F5" s="11">
        <f>D5*E5</f>
        <v>0</v>
      </c>
      <c r="G5" s="7"/>
      <c r="H5" s="7"/>
      <c r="I5" s="7"/>
    </row>
    <row r="6" spans="1:9" x14ac:dyDescent="0.3">
      <c r="B6" s="7"/>
      <c r="C6" s="7"/>
      <c r="D6" s="7"/>
      <c r="E6" s="11"/>
      <c r="F6" s="11"/>
      <c r="G6" s="7"/>
      <c r="H6" s="7"/>
      <c r="I6" s="7"/>
    </row>
    <row r="7" spans="1:9" ht="28.8" x14ac:dyDescent="0.3">
      <c r="B7" s="7" t="s">
        <v>242</v>
      </c>
      <c r="C7" s="7" t="s">
        <v>63</v>
      </c>
      <c r="D7" s="7">
        <v>1</v>
      </c>
      <c r="E7" s="38"/>
      <c r="F7" s="11">
        <f>D7*E7</f>
        <v>0</v>
      </c>
      <c r="G7" s="7"/>
      <c r="H7" s="7"/>
      <c r="I7" s="7"/>
    </row>
    <row r="8" spans="1:9" x14ac:dyDescent="0.3">
      <c r="B8" s="7"/>
      <c r="C8" s="7"/>
      <c r="D8" s="7"/>
      <c r="E8" s="11"/>
      <c r="F8" s="11"/>
      <c r="G8" s="7"/>
      <c r="H8" s="7"/>
      <c r="I8" s="7"/>
    </row>
    <row r="9" spans="1:9" ht="57.6" x14ac:dyDescent="0.3">
      <c r="A9" t="s">
        <v>125</v>
      </c>
      <c r="B9" s="7" t="s">
        <v>160</v>
      </c>
      <c r="C9" s="7" t="s">
        <v>63</v>
      </c>
      <c r="D9" s="7">
        <v>1</v>
      </c>
      <c r="E9" s="38">
        <v>0</v>
      </c>
      <c r="F9" s="11">
        <f>D9*E9</f>
        <v>0</v>
      </c>
      <c r="G9" s="7"/>
      <c r="H9" s="7"/>
      <c r="I9" s="7"/>
    </row>
    <row r="10" spans="1:9" x14ac:dyDescent="0.3">
      <c r="B10" s="7"/>
      <c r="C10" s="7"/>
      <c r="D10" s="7"/>
      <c r="E10" s="11"/>
      <c r="F10" s="11"/>
      <c r="G10" s="7"/>
      <c r="H10" s="7"/>
      <c r="I10" s="7"/>
    </row>
    <row r="11" spans="1:9" ht="259.2" x14ac:dyDescent="0.3">
      <c r="A11" t="s">
        <v>126</v>
      </c>
      <c r="B11" s="7" t="s">
        <v>159</v>
      </c>
      <c r="C11" t="s">
        <v>63</v>
      </c>
      <c r="D11">
        <v>1</v>
      </c>
      <c r="E11" s="38"/>
      <c r="F11" s="11">
        <f t="shared" ref="F11:F23" si="0">D11*E11</f>
        <v>0</v>
      </c>
    </row>
    <row r="12" spans="1:9" x14ac:dyDescent="0.3">
      <c r="B12" s="7"/>
      <c r="E12" s="11"/>
      <c r="F12" s="11"/>
    </row>
    <row r="13" spans="1:9" ht="86.4" x14ac:dyDescent="0.3">
      <c r="A13" t="s">
        <v>127</v>
      </c>
      <c r="B13" s="7" t="s">
        <v>130</v>
      </c>
      <c r="C13" t="s">
        <v>63</v>
      </c>
      <c r="D13">
        <v>1</v>
      </c>
      <c r="E13" s="38"/>
      <c r="F13" s="11">
        <f t="shared" si="0"/>
        <v>0</v>
      </c>
    </row>
    <row r="14" spans="1:9" x14ac:dyDescent="0.3">
      <c r="B14" s="7"/>
      <c r="E14" s="11"/>
      <c r="F14" s="11"/>
    </row>
    <row r="15" spans="1:9" ht="72" x14ac:dyDescent="0.3">
      <c r="A15" t="s">
        <v>128</v>
      </c>
      <c r="B15" s="24" t="s">
        <v>241</v>
      </c>
      <c r="C15" t="s">
        <v>63</v>
      </c>
      <c r="D15">
        <v>1</v>
      </c>
      <c r="E15" s="38"/>
      <c r="F15" s="11">
        <f t="shared" si="0"/>
        <v>0</v>
      </c>
    </row>
    <row r="16" spans="1:9" x14ac:dyDescent="0.3">
      <c r="B16" s="8"/>
      <c r="E16" s="11"/>
      <c r="F16" s="11"/>
    </row>
    <row r="17" spans="1:6" ht="57.6" x14ac:dyDescent="0.3">
      <c r="A17" t="s">
        <v>129</v>
      </c>
      <c r="B17" s="7" t="s">
        <v>168</v>
      </c>
      <c r="C17" t="s">
        <v>63</v>
      </c>
      <c r="D17">
        <v>1</v>
      </c>
      <c r="E17" s="38"/>
      <c r="F17" s="11">
        <f t="shared" si="0"/>
        <v>0</v>
      </c>
    </row>
    <row r="18" spans="1:6" x14ac:dyDescent="0.3">
      <c r="B18" s="7"/>
      <c r="E18" s="11"/>
      <c r="F18" s="11"/>
    </row>
    <row r="19" spans="1:6" ht="72" x14ac:dyDescent="0.3">
      <c r="A19" t="s">
        <v>156</v>
      </c>
      <c r="B19" s="7" t="s">
        <v>169</v>
      </c>
      <c r="C19" t="s">
        <v>63</v>
      </c>
      <c r="D19">
        <v>1</v>
      </c>
      <c r="E19" s="38"/>
      <c r="F19" s="11">
        <f t="shared" si="0"/>
        <v>0</v>
      </c>
    </row>
    <row r="20" spans="1:6" x14ac:dyDescent="0.3">
      <c r="B20" s="7"/>
      <c r="E20" s="11"/>
      <c r="F20" s="11"/>
    </row>
    <row r="21" spans="1:6" ht="28.8" x14ac:dyDescent="0.3">
      <c r="A21" t="s">
        <v>157</v>
      </c>
      <c r="B21" s="7" t="s">
        <v>132</v>
      </c>
      <c r="C21" t="s">
        <v>63</v>
      </c>
      <c r="D21">
        <v>1</v>
      </c>
      <c r="E21" s="38"/>
      <c r="F21" s="11">
        <f>D21*E21</f>
        <v>0</v>
      </c>
    </row>
    <row r="22" spans="1:6" x14ac:dyDescent="0.3">
      <c r="B22" s="7"/>
      <c r="E22" s="11"/>
      <c r="F22" s="11"/>
    </row>
    <row r="23" spans="1:6" ht="28.8" x14ac:dyDescent="0.3">
      <c r="A23" t="s">
        <v>158</v>
      </c>
      <c r="B23" s="7" t="s">
        <v>131</v>
      </c>
      <c r="C23" t="s">
        <v>63</v>
      </c>
      <c r="D23">
        <v>1</v>
      </c>
      <c r="E23" s="38"/>
      <c r="F23" s="11">
        <f t="shared" si="0"/>
        <v>0</v>
      </c>
    </row>
    <row r="24" spans="1:6" x14ac:dyDescent="0.3">
      <c r="B24" s="7"/>
      <c r="E24" s="22"/>
      <c r="F24" s="11"/>
    </row>
    <row r="25" spans="1:6" x14ac:dyDescent="0.3">
      <c r="A25" s="17"/>
      <c r="B25" s="18" t="s">
        <v>234</v>
      </c>
      <c r="C25" s="19"/>
      <c r="D25" s="19"/>
      <c r="E25" s="20"/>
      <c r="F25" s="20">
        <f>SUM(F3:F23)</f>
        <v>0</v>
      </c>
    </row>
  </sheetData>
  <sheetProtection algorithmName="SHA-512" hashValue="Fvj2KN/iRXz7q5Iu5CmBbvjcELPuOuHnLmEu+8ajCnOAT7uPcpkvX+HpqgHnBikFUDaG3N0fnx7J2ebuW1/OZA==" saltValue="EJPbarAyabiqQmDNfM5UjQ==" spinCount="100000" sheet="1" selectLockedCells="1"/>
  <protectedRanges>
    <protectedRange algorithmName="SHA-512" hashValue="i4QFH0si6fkcwHqsCUG+OF/gI2JR4Fpj73VSweakzWoGCx6eJCJ/4RtT7i1Nw2/WbKODez7Wa2ywBQp4GvSGzg==" saltValue="biCav1C7jWyfnD/2EggOYw==" spinCount="100000" sqref="E11" name="Obseg1"/>
  </protectedRanges>
  <pageMargins left="0.7" right="0.7" top="0.75" bottom="0.75" header="0.3" footer="0.3"/>
  <pageSetup paperSize="9"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82"/>
  <sheetViews>
    <sheetView view="pageBreakPreview" zoomScaleNormal="100" zoomScaleSheetLayoutView="100" workbookViewId="0">
      <selection activeCell="E7" activeCellId="30" sqref="E67 E65 E63 E61 E59 E57 E55 E53 E51 E49 E47 E45 E43 E41 E39 E37 E35 E33 E31 E29 E27 E25 E23 E21 E19 E17 E15 E13 E11 E9 E7"/>
    </sheetView>
  </sheetViews>
  <sheetFormatPr defaultRowHeight="14.4" x14ac:dyDescent="0.3"/>
  <cols>
    <col min="1" max="1" width="5.33203125" customWidth="1"/>
    <col min="2" max="2" width="44" customWidth="1"/>
    <col min="3" max="3" width="6" bestFit="1" customWidth="1"/>
    <col min="4" max="4" width="7.88671875" customWidth="1"/>
    <col min="5" max="6" width="11.88671875" customWidth="1"/>
  </cols>
  <sheetData>
    <row r="1" spans="1:6" x14ac:dyDescent="0.3">
      <c r="B1" s="7" t="s">
        <v>7</v>
      </c>
      <c r="C1" s="7" t="s">
        <v>58</v>
      </c>
      <c r="D1" s="7" t="s">
        <v>59</v>
      </c>
      <c r="E1" s="7" t="s">
        <v>231</v>
      </c>
      <c r="F1" s="7" t="s">
        <v>61</v>
      </c>
    </row>
    <row r="2" spans="1:6" x14ac:dyDescent="0.3">
      <c r="A2" s="7"/>
      <c r="B2" s="7"/>
      <c r="C2" s="7"/>
      <c r="D2" s="7"/>
      <c r="E2" s="7"/>
      <c r="F2" s="7"/>
    </row>
    <row r="3" spans="1:6" x14ac:dyDescent="0.3">
      <c r="A3" s="7"/>
      <c r="B3" s="7" t="s">
        <v>62</v>
      </c>
      <c r="C3" s="7"/>
      <c r="D3" s="7"/>
      <c r="E3" s="7"/>
      <c r="F3" s="7"/>
    </row>
    <row r="4" spans="1:6" x14ac:dyDescent="0.3">
      <c r="A4" s="7"/>
      <c r="B4" s="7"/>
      <c r="C4" s="7"/>
      <c r="D4" s="7"/>
      <c r="E4" s="7"/>
      <c r="F4" s="7"/>
    </row>
    <row r="5" spans="1:6" ht="45" customHeight="1" x14ac:dyDescent="0.3">
      <c r="A5" s="7"/>
      <c r="B5" s="7" t="s">
        <v>161</v>
      </c>
      <c r="C5" s="7"/>
      <c r="D5" s="7"/>
      <c r="E5" s="7"/>
      <c r="F5" s="7"/>
    </row>
    <row r="6" spans="1:6" ht="120" customHeight="1" x14ac:dyDescent="0.3">
      <c r="A6" s="7"/>
      <c r="B6" s="7" t="s">
        <v>172</v>
      </c>
      <c r="C6" s="7"/>
      <c r="D6" s="7"/>
      <c r="E6" s="7"/>
      <c r="F6" s="7"/>
    </row>
    <row r="7" spans="1:6" ht="72" x14ac:dyDescent="0.3">
      <c r="A7" s="7" t="s">
        <v>125</v>
      </c>
      <c r="B7" s="7" t="s">
        <v>162</v>
      </c>
      <c r="C7" s="7" t="s">
        <v>63</v>
      </c>
      <c r="D7" s="7">
        <v>1</v>
      </c>
      <c r="E7" s="38"/>
      <c r="F7" s="11">
        <f>D7*E7</f>
        <v>0</v>
      </c>
    </row>
    <row r="8" spans="1:6" x14ac:dyDescent="0.3">
      <c r="A8" s="7"/>
      <c r="B8" s="7"/>
      <c r="C8" s="7"/>
      <c r="D8" s="7"/>
      <c r="E8" s="11"/>
      <c r="F8" s="11"/>
    </row>
    <row r="9" spans="1:6" ht="72" x14ac:dyDescent="0.3">
      <c r="A9" s="7" t="s">
        <v>126</v>
      </c>
      <c r="B9" s="7" t="s">
        <v>244</v>
      </c>
      <c r="C9" s="7" t="s">
        <v>63</v>
      </c>
      <c r="D9" s="7">
        <v>1</v>
      </c>
      <c r="E9" s="38"/>
      <c r="F9" s="11">
        <f t="shared" ref="F9:F67" si="0">D9*E9</f>
        <v>0</v>
      </c>
    </row>
    <row r="10" spans="1:6" x14ac:dyDescent="0.3">
      <c r="A10" s="7"/>
      <c r="B10" s="7"/>
      <c r="C10" s="7"/>
      <c r="D10" s="7"/>
      <c r="E10" s="11"/>
      <c r="F10" s="11"/>
    </row>
    <row r="11" spans="1:6" ht="28.8" x14ac:dyDescent="0.3">
      <c r="A11" s="7" t="s">
        <v>127</v>
      </c>
      <c r="B11" s="7" t="s">
        <v>150</v>
      </c>
      <c r="C11" s="7" t="s">
        <v>63</v>
      </c>
      <c r="D11" s="7">
        <v>1</v>
      </c>
      <c r="E11" s="38"/>
      <c r="F11" s="11">
        <f t="shared" si="0"/>
        <v>0</v>
      </c>
    </row>
    <row r="12" spans="1:6" x14ac:dyDescent="0.3">
      <c r="A12" s="7"/>
      <c r="B12" s="7"/>
      <c r="C12" s="7"/>
      <c r="D12" s="7"/>
      <c r="E12" s="11"/>
      <c r="F12" s="11"/>
    </row>
    <row r="13" spans="1:6" ht="72" x14ac:dyDescent="0.3">
      <c r="A13" s="7" t="s">
        <v>128</v>
      </c>
      <c r="B13" s="34" t="s">
        <v>245</v>
      </c>
      <c r="C13" s="7" t="s">
        <v>65</v>
      </c>
      <c r="D13" s="7">
        <v>375</v>
      </c>
      <c r="E13" s="38"/>
      <c r="F13" s="11">
        <f t="shared" si="0"/>
        <v>0</v>
      </c>
    </row>
    <row r="14" spans="1:6" x14ac:dyDescent="0.3">
      <c r="A14" s="7"/>
      <c r="B14" s="9"/>
      <c r="C14" s="7"/>
      <c r="D14" s="7"/>
      <c r="E14" s="11"/>
      <c r="F14" s="11"/>
    </row>
    <row r="15" spans="1:6" ht="72" x14ac:dyDescent="0.3">
      <c r="A15" s="7" t="s">
        <v>157</v>
      </c>
      <c r="B15" s="7" t="s">
        <v>163</v>
      </c>
      <c r="C15" s="7" t="s">
        <v>65</v>
      </c>
      <c r="D15" s="7">
        <v>100</v>
      </c>
      <c r="E15" s="38"/>
      <c r="F15" s="11">
        <f t="shared" si="0"/>
        <v>0</v>
      </c>
    </row>
    <row r="16" spans="1:6" x14ac:dyDescent="0.3">
      <c r="A16" s="7"/>
      <c r="B16" s="7"/>
      <c r="C16" s="7"/>
      <c r="D16" s="7"/>
      <c r="E16" s="11"/>
      <c r="F16" s="11"/>
    </row>
    <row r="17" spans="1:6" ht="57.6" x14ac:dyDescent="0.3">
      <c r="A17" s="7" t="s">
        <v>158</v>
      </c>
      <c r="B17" s="7" t="s">
        <v>164</v>
      </c>
      <c r="C17" s="7" t="s">
        <v>65</v>
      </c>
      <c r="D17" s="31">
        <v>130</v>
      </c>
      <c r="E17" s="38"/>
      <c r="F17" s="11">
        <f t="shared" si="0"/>
        <v>0</v>
      </c>
    </row>
    <row r="18" spans="1:6" x14ac:dyDescent="0.3">
      <c r="A18" s="7"/>
      <c r="B18" s="7"/>
      <c r="C18" s="7"/>
      <c r="D18" s="31"/>
      <c r="E18" s="11"/>
      <c r="F18" s="11"/>
    </row>
    <row r="19" spans="1:6" ht="72" x14ac:dyDescent="0.3">
      <c r="A19" s="7" t="s">
        <v>205</v>
      </c>
      <c r="B19" s="7" t="s">
        <v>250</v>
      </c>
      <c r="C19" s="7" t="s">
        <v>64</v>
      </c>
      <c r="D19" s="7">
        <v>18</v>
      </c>
      <c r="E19" s="38"/>
      <c r="F19" s="11">
        <f t="shared" si="0"/>
        <v>0</v>
      </c>
    </row>
    <row r="20" spans="1:6" x14ac:dyDescent="0.3">
      <c r="A20" s="7"/>
      <c r="B20" s="7"/>
      <c r="C20" s="7"/>
      <c r="D20" s="7"/>
      <c r="E20" s="22"/>
      <c r="F20" s="11"/>
    </row>
    <row r="21" spans="1:6" ht="72" x14ac:dyDescent="0.3">
      <c r="A21" s="7"/>
      <c r="B21" s="7" t="s">
        <v>251</v>
      </c>
      <c r="C21" s="7" t="s">
        <v>64</v>
      </c>
      <c r="D21" s="7">
        <v>26</v>
      </c>
      <c r="E21" s="38"/>
      <c r="F21" s="11">
        <f t="shared" si="0"/>
        <v>0</v>
      </c>
    </row>
    <row r="22" spans="1:6" x14ac:dyDescent="0.3">
      <c r="A22" s="7"/>
      <c r="B22" s="7"/>
      <c r="C22" s="7"/>
      <c r="D22" s="7"/>
      <c r="E22" s="11"/>
      <c r="F22" s="11"/>
    </row>
    <row r="23" spans="1:6" ht="72" x14ac:dyDescent="0.3">
      <c r="A23" s="7" t="s">
        <v>206</v>
      </c>
      <c r="B23" s="7" t="s">
        <v>66</v>
      </c>
      <c r="C23" s="7" t="s">
        <v>64</v>
      </c>
      <c r="D23" s="7">
        <v>9</v>
      </c>
      <c r="E23" s="38"/>
      <c r="F23" s="11">
        <f t="shared" si="0"/>
        <v>0</v>
      </c>
    </row>
    <row r="24" spans="1:6" x14ac:dyDescent="0.3">
      <c r="A24" s="7"/>
      <c r="B24" s="7"/>
      <c r="C24" s="7"/>
      <c r="D24" s="7"/>
      <c r="E24" s="11"/>
      <c r="F24" s="11"/>
    </row>
    <row r="25" spans="1:6" ht="72" x14ac:dyDescent="0.3">
      <c r="A25" s="7" t="s">
        <v>207</v>
      </c>
      <c r="B25" s="7" t="s">
        <v>67</v>
      </c>
      <c r="C25" s="7" t="s">
        <v>64</v>
      </c>
      <c r="D25" s="7">
        <v>8</v>
      </c>
      <c r="E25" s="38"/>
      <c r="F25" s="11">
        <f t="shared" si="0"/>
        <v>0</v>
      </c>
    </row>
    <row r="26" spans="1:6" x14ac:dyDescent="0.3">
      <c r="A26" s="7"/>
      <c r="B26" s="7"/>
      <c r="C26" s="7"/>
      <c r="D26" s="7"/>
      <c r="E26" s="11"/>
      <c r="F26" s="11"/>
    </row>
    <row r="27" spans="1:6" ht="86.4" x14ac:dyDescent="0.3">
      <c r="A27" s="7" t="s">
        <v>208</v>
      </c>
      <c r="B27" s="7" t="s">
        <v>155</v>
      </c>
      <c r="C27" s="7" t="s">
        <v>68</v>
      </c>
      <c r="D27" s="7">
        <v>1.7</v>
      </c>
      <c r="E27" s="38"/>
      <c r="F27" s="11">
        <f t="shared" si="0"/>
        <v>0</v>
      </c>
    </row>
    <row r="28" spans="1:6" x14ac:dyDescent="0.3">
      <c r="A28" s="7"/>
      <c r="B28" s="7"/>
      <c r="C28" s="7"/>
      <c r="D28" s="7"/>
      <c r="E28" s="22"/>
      <c r="F28" s="11"/>
    </row>
    <row r="29" spans="1:6" ht="57.6" x14ac:dyDescent="0.3">
      <c r="A29" s="7" t="s">
        <v>209</v>
      </c>
      <c r="B29" s="32" t="s">
        <v>165</v>
      </c>
      <c r="C29" s="7" t="s">
        <v>63</v>
      </c>
      <c r="D29" s="7">
        <v>18</v>
      </c>
      <c r="E29" s="38"/>
      <c r="F29" s="11">
        <f t="shared" si="0"/>
        <v>0</v>
      </c>
    </row>
    <row r="30" spans="1:6" x14ac:dyDescent="0.3">
      <c r="A30" s="7"/>
      <c r="B30" s="8"/>
      <c r="C30" s="7"/>
      <c r="D30" s="7"/>
      <c r="E30" s="11"/>
      <c r="F30" s="11"/>
    </row>
    <row r="31" spans="1:6" ht="43.2" x14ac:dyDescent="0.3">
      <c r="A31" s="7" t="s">
        <v>210</v>
      </c>
      <c r="B31" s="32" t="s">
        <v>166</v>
      </c>
      <c r="C31" s="7" t="s">
        <v>63</v>
      </c>
      <c r="D31" s="7">
        <v>1</v>
      </c>
      <c r="E31" s="38"/>
      <c r="F31" s="11">
        <f t="shared" si="0"/>
        <v>0</v>
      </c>
    </row>
    <row r="32" spans="1:6" x14ac:dyDescent="0.3">
      <c r="A32" s="7"/>
      <c r="B32" s="8"/>
      <c r="C32" s="7"/>
      <c r="D32" s="7"/>
      <c r="E32" s="11"/>
      <c r="F32" s="11"/>
    </row>
    <row r="33" spans="1:6" ht="57.6" x14ac:dyDescent="0.3">
      <c r="A33" s="7" t="s">
        <v>211</v>
      </c>
      <c r="B33" s="7" t="s">
        <v>167</v>
      </c>
      <c r="C33" s="7" t="s">
        <v>63</v>
      </c>
      <c r="D33" s="7">
        <v>1</v>
      </c>
      <c r="E33" s="38"/>
      <c r="F33" s="11">
        <f t="shared" si="0"/>
        <v>0</v>
      </c>
    </row>
    <row r="34" spans="1:6" x14ac:dyDescent="0.3">
      <c r="A34" s="7"/>
      <c r="B34" s="7"/>
      <c r="C34" s="7"/>
      <c r="D34" s="7"/>
      <c r="E34" s="11"/>
      <c r="F34" s="11"/>
    </row>
    <row r="35" spans="1:6" ht="43.2" x14ac:dyDescent="0.3">
      <c r="A35" s="7" t="s">
        <v>212</v>
      </c>
      <c r="B35" s="7" t="s">
        <v>170</v>
      </c>
      <c r="C35" s="7" t="s">
        <v>63</v>
      </c>
      <c r="D35" s="7">
        <v>1</v>
      </c>
      <c r="E35" s="38"/>
      <c r="F35" s="11">
        <f t="shared" si="0"/>
        <v>0</v>
      </c>
    </row>
    <row r="36" spans="1:6" x14ac:dyDescent="0.3">
      <c r="A36" s="7"/>
      <c r="B36" s="7"/>
      <c r="C36" s="7"/>
      <c r="D36" s="7"/>
      <c r="E36" s="11"/>
      <c r="F36" s="11"/>
    </row>
    <row r="37" spans="1:6" ht="72" x14ac:dyDescent="0.3">
      <c r="A37" s="7" t="s">
        <v>213</v>
      </c>
      <c r="B37" s="7" t="s">
        <v>252</v>
      </c>
      <c r="C37" s="7" t="s">
        <v>65</v>
      </c>
      <c r="D37" s="7">
        <v>115</v>
      </c>
      <c r="E37" s="38"/>
      <c r="F37" s="11">
        <f t="shared" si="0"/>
        <v>0</v>
      </c>
    </row>
    <row r="38" spans="1:6" x14ac:dyDescent="0.3">
      <c r="A38" s="7"/>
      <c r="B38" s="7"/>
      <c r="C38" s="7"/>
      <c r="D38" s="7"/>
      <c r="E38" s="11"/>
      <c r="F38" s="11"/>
    </row>
    <row r="39" spans="1:6" ht="57.6" x14ac:dyDescent="0.3">
      <c r="A39" s="7" t="s">
        <v>214</v>
      </c>
      <c r="B39" s="7" t="s">
        <v>253</v>
      </c>
      <c r="C39" s="7" t="s">
        <v>65</v>
      </c>
      <c r="D39" s="7">
        <v>75</v>
      </c>
      <c r="E39" s="38"/>
      <c r="F39" s="11">
        <f t="shared" si="0"/>
        <v>0</v>
      </c>
    </row>
    <row r="40" spans="1:6" x14ac:dyDescent="0.3">
      <c r="A40" s="7"/>
      <c r="B40" s="7"/>
      <c r="C40" s="7"/>
      <c r="D40" s="7"/>
      <c r="E40" s="11"/>
      <c r="F40" s="11"/>
    </row>
    <row r="41" spans="1:6" ht="72" x14ac:dyDescent="0.3">
      <c r="A41" s="7" t="s">
        <v>215</v>
      </c>
      <c r="B41" s="7" t="s">
        <v>171</v>
      </c>
      <c r="C41" s="7" t="s">
        <v>68</v>
      </c>
      <c r="D41" s="7">
        <v>12</v>
      </c>
      <c r="E41" s="38"/>
      <c r="F41" s="11">
        <f t="shared" si="0"/>
        <v>0</v>
      </c>
    </row>
    <row r="42" spans="1:6" x14ac:dyDescent="0.3">
      <c r="A42" s="7"/>
      <c r="B42" s="7"/>
      <c r="C42" s="7"/>
      <c r="D42" s="7"/>
      <c r="E42" s="11"/>
      <c r="F42" s="11"/>
    </row>
    <row r="43" spans="1:6" ht="43.2" x14ac:dyDescent="0.3">
      <c r="A43" s="7" t="s">
        <v>216</v>
      </c>
      <c r="B43" s="7" t="s">
        <v>151</v>
      </c>
      <c r="C43" s="7" t="s">
        <v>63</v>
      </c>
      <c r="D43" s="7">
        <v>1</v>
      </c>
      <c r="E43" s="38"/>
      <c r="F43" s="11">
        <f t="shared" si="0"/>
        <v>0</v>
      </c>
    </row>
    <row r="44" spans="1:6" x14ac:dyDescent="0.3">
      <c r="A44" s="7"/>
      <c r="B44" s="7"/>
      <c r="C44" s="7"/>
      <c r="D44" s="7"/>
      <c r="E44" s="11"/>
      <c r="F44" s="11"/>
    </row>
    <row r="45" spans="1:6" ht="57.6" x14ac:dyDescent="0.3">
      <c r="A45" s="7" t="s">
        <v>217</v>
      </c>
      <c r="B45" s="7" t="s">
        <v>69</v>
      </c>
      <c r="C45" s="7" t="s">
        <v>70</v>
      </c>
      <c r="D45" s="7">
        <v>275</v>
      </c>
      <c r="E45" s="38"/>
      <c r="F45" s="11">
        <f t="shared" si="0"/>
        <v>0</v>
      </c>
    </row>
    <row r="46" spans="1:6" x14ac:dyDescent="0.3">
      <c r="A46" s="7"/>
      <c r="B46" s="7"/>
      <c r="C46" s="7"/>
      <c r="D46" s="7"/>
      <c r="E46" s="11"/>
      <c r="F46" s="11"/>
    </row>
    <row r="47" spans="1:6" ht="72" x14ac:dyDescent="0.3">
      <c r="A47" s="7" t="s">
        <v>218</v>
      </c>
      <c r="B47" s="7" t="s">
        <v>152</v>
      </c>
      <c r="C47" s="7" t="s">
        <v>65</v>
      </c>
      <c r="D47" s="7">
        <v>45</v>
      </c>
      <c r="E47" s="38"/>
      <c r="F47" s="11">
        <f t="shared" si="0"/>
        <v>0</v>
      </c>
    </row>
    <row r="48" spans="1:6" x14ac:dyDescent="0.3">
      <c r="A48" s="7"/>
      <c r="B48" s="7"/>
      <c r="C48" s="7"/>
      <c r="D48" s="7"/>
      <c r="E48" s="11"/>
      <c r="F48" s="11"/>
    </row>
    <row r="49" spans="1:6" ht="43.2" x14ac:dyDescent="0.3">
      <c r="A49" s="7" t="s">
        <v>219</v>
      </c>
      <c r="B49" s="24" t="s">
        <v>243</v>
      </c>
      <c r="C49" s="7" t="s">
        <v>63</v>
      </c>
      <c r="D49" s="7">
        <v>7</v>
      </c>
      <c r="E49" s="38"/>
      <c r="F49" s="11">
        <f t="shared" si="0"/>
        <v>0</v>
      </c>
    </row>
    <row r="50" spans="1:6" x14ac:dyDescent="0.3">
      <c r="A50" s="7"/>
      <c r="B50" s="8"/>
      <c r="C50" s="7"/>
      <c r="D50" s="7"/>
      <c r="E50" s="11"/>
      <c r="F50" s="11"/>
    </row>
    <row r="51" spans="1:6" ht="57.6" x14ac:dyDescent="0.3">
      <c r="A51" s="7" t="s">
        <v>220</v>
      </c>
      <c r="B51" s="7" t="s">
        <v>255</v>
      </c>
      <c r="C51" s="7" t="s">
        <v>65</v>
      </c>
      <c r="D51" s="31">
        <v>1095</v>
      </c>
      <c r="E51" s="38"/>
      <c r="F51" s="11">
        <f t="shared" si="0"/>
        <v>0</v>
      </c>
    </row>
    <row r="52" spans="1:6" x14ac:dyDescent="0.3">
      <c r="A52" s="7"/>
      <c r="B52" s="7"/>
      <c r="C52" s="7"/>
      <c r="D52" s="7"/>
      <c r="E52" s="11"/>
      <c r="F52" s="11"/>
    </row>
    <row r="53" spans="1:6" ht="57.6" x14ac:dyDescent="0.3">
      <c r="A53" s="7" t="s">
        <v>221</v>
      </c>
      <c r="B53" s="7" t="s">
        <v>173</v>
      </c>
      <c r="C53" s="7" t="s">
        <v>65</v>
      </c>
      <c r="D53" s="7">
        <v>80</v>
      </c>
      <c r="E53" s="38"/>
      <c r="F53" s="11">
        <f t="shared" si="0"/>
        <v>0</v>
      </c>
    </row>
    <row r="54" spans="1:6" x14ac:dyDescent="0.3">
      <c r="A54" s="7"/>
      <c r="B54" s="7"/>
      <c r="C54" s="7"/>
      <c r="D54" s="7"/>
      <c r="E54" s="11"/>
      <c r="F54" s="11"/>
    </row>
    <row r="55" spans="1:6" ht="57.6" x14ac:dyDescent="0.3">
      <c r="A55" s="7" t="s">
        <v>222</v>
      </c>
      <c r="B55" s="7" t="s">
        <v>174</v>
      </c>
      <c r="C55" s="7" t="s">
        <v>65</v>
      </c>
      <c r="D55" s="7">
        <v>110</v>
      </c>
      <c r="E55" s="38"/>
      <c r="F55" s="11">
        <f t="shared" si="0"/>
        <v>0</v>
      </c>
    </row>
    <row r="56" spans="1:6" x14ac:dyDescent="0.3">
      <c r="A56" s="7"/>
      <c r="B56" s="7"/>
      <c r="C56" s="7"/>
      <c r="D56" s="7"/>
      <c r="E56" s="11"/>
      <c r="F56" s="11"/>
    </row>
    <row r="57" spans="1:6" ht="28.8" x14ac:dyDescent="0.3">
      <c r="A57" s="7" t="s">
        <v>223</v>
      </c>
      <c r="B57" s="7" t="s">
        <v>175</v>
      </c>
      <c r="C57" s="7" t="s">
        <v>63</v>
      </c>
      <c r="D57" s="7">
        <v>1</v>
      </c>
      <c r="E57" s="38"/>
      <c r="F57" s="11">
        <f t="shared" si="0"/>
        <v>0</v>
      </c>
    </row>
    <row r="58" spans="1:6" x14ac:dyDescent="0.3">
      <c r="A58" s="7"/>
      <c r="B58" s="7"/>
      <c r="C58" s="7"/>
      <c r="D58" s="7"/>
      <c r="E58" s="11"/>
      <c r="F58" s="11"/>
    </row>
    <row r="59" spans="1:6" ht="43.2" x14ac:dyDescent="0.3">
      <c r="A59" s="7" t="s">
        <v>224</v>
      </c>
      <c r="B59" s="7" t="s">
        <v>176</v>
      </c>
      <c r="C59" s="7" t="s">
        <v>64</v>
      </c>
      <c r="D59" s="7">
        <v>3</v>
      </c>
      <c r="E59" s="38"/>
      <c r="F59" s="11">
        <f t="shared" si="0"/>
        <v>0</v>
      </c>
    </row>
    <row r="60" spans="1:6" x14ac:dyDescent="0.3">
      <c r="A60" s="7"/>
      <c r="B60" s="7"/>
      <c r="C60" s="7"/>
      <c r="D60" s="7"/>
      <c r="E60" s="11"/>
      <c r="F60" s="11"/>
    </row>
    <row r="61" spans="1:6" ht="43.2" x14ac:dyDescent="0.3">
      <c r="A61" s="7" t="s">
        <v>225</v>
      </c>
      <c r="B61" s="7" t="s">
        <v>71</v>
      </c>
      <c r="C61" s="7" t="s">
        <v>64</v>
      </c>
      <c r="D61" s="7">
        <v>19</v>
      </c>
      <c r="E61" s="38"/>
      <c r="F61" s="11">
        <f t="shared" si="0"/>
        <v>0</v>
      </c>
    </row>
    <row r="62" spans="1:6" x14ac:dyDescent="0.3">
      <c r="A62" s="7"/>
      <c r="B62" s="7"/>
      <c r="C62" s="7"/>
      <c r="D62" s="7"/>
      <c r="E62" s="11"/>
      <c r="F62" s="11"/>
    </row>
    <row r="63" spans="1:6" ht="72" x14ac:dyDescent="0.3">
      <c r="A63" s="7" t="s">
        <v>226</v>
      </c>
      <c r="B63" s="31" t="s">
        <v>72</v>
      </c>
      <c r="C63" s="7" t="s">
        <v>65</v>
      </c>
      <c r="D63" s="7">
        <v>17</v>
      </c>
      <c r="E63" s="38"/>
      <c r="F63" s="11">
        <f t="shared" si="0"/>
        <v>0</v>
      </c>
    </row>
    <row r="64" spans="1:6" x14ac:dyDescent="0.3">
      <c r="A64" s="7"/>
      <c r="B64" s="31"/>
      <c r="C64" s="7"/>
      <c r="D64" s="7"/>
      <c r="E64" s="11"/>
      <c r="F64" s="11"/>
    </row>
    <row r="65" spans="1:6" ht="57.6" x14ac:dyDescent="0.3">
      <c r="A65" s="7" t="s">
        <v>227</v>
      </c>
      <c r="B65" s="7" t="s">
        <v>153</v>
      </c>
      <c r="C65" s="7" t="s">
        <v>64</v>
      </c>
      <c r="D65" s="7">
        <v>5</v>
      </c>
      <c r="E65" s="38"/>
      <c r="F65" s="11">
        <f t="shared" si="0"/>
        <v>0</v>
      </c>
    </row>
    <row r="66" spans="1:6" x14ac:dyDescent="0.3">
      <c r="A66" s="7"/>
      <c r="B66" s="7"/>
      <c r="C66" s="7"/>
      <c r="D66" s="7"/>
      <c r="E66" s="11"/>
      <c r="F66" s="11"/>
    </row>
    <row r="67" spans="1:6" ht="86.4" x14ac:dyDescent="0.3">
      <c r="A67" s="7" t="s">
        <v>228</v>
      </c>
      <c r="B67" s="7" t="s">
        <v>177</v>
      </c>
      <c r="C67" s="7" t="s">
        <v>70</v>
      </c>
      <c r="D67" s="7">
        <v>34</v>
      </c>
      <c r="E67" s="38"/>
      <c r="F67" s="11">
        <f t="shared" si="0"/>
        <v>0</v>
      </c>
    </row>
    <row r="68" spans="1:6" x14ac:dyDescent="0.3">
      <c r="A68" s="7"/>
      <c r="B68" s="7"/>
      <c r="C68" s="7"/>
      <c r="D68" s="7"/>
      <c r="E68" s="11"/>
      <c r="F68" s="11"/>
    </row>
    <row r="69" spans="1:6" x14ac:dyDescent="0.3">
      <c r="A69" s="7"/>
      <c r="B69" s="13" t="s">
        <v>73</v>
      </c>
      <c r="C69" s="7"/>
      <c r="D69" s="7"/>
      <c r="E69" s="15"/>
      <c r="F69" s="15">
        <f>SUM(F7:F67)</f>
        <v>0</v>
      </c>
    </row>
    <row r="70" spans="1:6" x14ac:dyDescent="0.3">
      <c r="A70" s="7"/>
      <c r="B70" s="7"/>
      <c r="C70" s="7"/>
      <c r="D70" s="7"/>
      <c r="E70" s="7"/>
      <c r="F70" s="7"/>
    </row>
    <row r="71" spans="1:6" x14ac:dyDescent="0.3">
      <c r="A71" s="7"/>
      <c r="B71" s="7"/>
      <c r="C71" s="7"/>
      <c r="D71" s="7"/>
      <c r="E71" s="7"/>
      <c r="F71" s="7"/>
    </row>
    <row r="72" spans="1:6" x14ac:dyDescent="0.3">
      <c r="A72" s="7"/>
      <c r="B72" s="7"/>
      <c r="C72" s="7"/>
      <c r="D72" s="7"/>
      <c r="E72" s="7"/>
      <c r="F72" s="7"/>
    </row>
    <row r="73" spans="1:6" x14ac:dyDescent="0.3">
      <c r="A73" s="7"/>
      <c r="B73" s="7"/>
      <c r="C73" s="7"/>
      <c r="D73" s="7"/>
      <c r="E73" s="7"/>
      <c r="F73" s="7"/>
    </row>
    <row r="74" spans="1:6" x14ac:dyDescent="0.3">
      <c r="A74" s="7"/>
      <c r="B74" s="7"/>
      <c r="C74" s="7"/>
      <c r="D74" s="7"/>
      <c r="E74" s="7"/>
      <c r="F74" s="7"/>
    </row>
    <row r="75" spans="1:6" x14ac:dyDescent="0.3">
      <c r="A75" s="7"/>
      <c r="B75" s="7"/>
      <c r="C75" s="7"/>
      <c r="D75" s="7"/>
      <c r="E75" s="7"/>
      <c r="F75" s="7"/>
    </row>
    <row r="76" spans="1:6" x14ac:dyDescent="0.3">
      <c r="A76" s="7"/>
      <c r="B76" s="7"/>
      <c r="C76" s="7"/>
      <c r="D76" s="7"/>
      <c r="E76" s="7"/>
      <c r="F76" s="7"/>
    </row>
    <row r="77" spans="1:6" x14ac:dyDescent="0.3">
      <c r="A77" s="7"/>
      <c r="B77" s="7"/>
      <c r="C77" s="7"/>
      <c r="D77" s="7"/>
      <c r="E77" s="7"/>
      <c r="F77" s="7"/>
    </row>
    <row r="78" spans="1:6" x14ac:dyDescent="0.3">
      <c r="A78" s="7"/>
      <c r="B78" s="7"/>
      <c r="C78" s="7"/>
      <c r="D78" s="7"/>
      <c r="E78" s="7"/>
      <c r="F78" s="7"/>
    </row>
    <row r="79" spans="1:6" x14ac:dyDescent="0.3">
      <c r="A79" s="7"/>
      <c r="B79" s="7"/>
      <c r="C79" s="7"/>
      <c r="D79" s="7"/>
      <c r="E79" s="7"/>
      <c r="F79" s="7"/>
    </row>
    <row r="80" spans="1:6" x14ac:dyDescent="0.3">
      <c r="A80" s="7"/>
      <c r="B80" s="7"/>
      <c r="C80" s="7"/>
      <c r="D80" s="7"/>
      <c r="E80" s="7"/>
      <c r="F80" s="7"/>
    </row>
    <row r="81" spans="1:6" x14ac:dyDescent="0.3">
      <c r="A81" s="7"/>
      <c r="B81" s="7"/>
      <c r="C81" s="7"/>
      <c r="D81" s="7"/>
      <c r="E81" s="7"/>
      <c r="F81" s="7"/>
    </row>
    <row r="82" spans="1:6" x14ac:dyDescent="0.3">
      <c r="A82" s="7"/>
      <c r="B82" s="7"/>
      <c r="C82" s="7"/>
      <c r="D82" s="7"/>
      <c r="E82" s="7"/>
      <c r="F82" s="7"/>
    </row>
  </sheetData>
  <sheetProtection algorithmName="SHA-512" hashValue="mLQnKMxjNVhr/a+i2v603CljhyfHLlx4AdD+rkQaeWUNoNjeNlkyh/CqUff7UKcHhhnXJM301+f6nGDFthHUBA==" saltValue="+xfyjKbMKDfpmi+00vkuOg==" spinCount="100000" sheet="1" selectLockedCells="1"/>
  <pageMargins left="0.7" right="0.7" top="0.75" bottom="0.75" header="0.3" footer="0.3"/>
  <pageSetup paperSize="9" orientation="portrait"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F56"/>
  <sheetViews>
    <sheetView view="pageBreakPreview" zoomScaleNormal="100" zoomScaleSheetLayoutView="100" workbookViewId="0">
      <selection activeCell="E10" sqref="E10"/>
    </sheetView>
  </sheetViews>
  <sheetFormatPr defaultRowHeight="14.4" x14ac:dyDescent="0.3"/>
  <cols>
    <col min="1" max="1" width="6.33203125" customWidth="1"/>
    <col min="2" max="2" width="42" customWidth="1"/>
    <col min="3" max="3" width="6" bestFit="1" customWidth="1"/>
    <col min="4" max="4" width="8.33203125" customWidth="1"/>
    <col min="5" max="6" width="11.88671875" customWidth="1"/>
  </cols>
  <sheetData>
    <row r="1" spans="1:6" x14ac:dyDescent="0.3">
      <c r="A1" s="7"/>
      <c r="B1" s="7"/>
      <c r="C1" s="7" t="s">
        <v>58</v>
      </c>
      <c r="D1" s="7" t="s">
        <v>59</v>
      </c>
      <c r="E1" s="7" t="s">
        <v>231</v>
      </c>
      <c r="F1" s="7" t="s">
        <v>74</v>
      </c>
    </row>
    <row r="2" spans="1:6" x14ac:dyDescent="0.3">
      <c r="A2" s="7"/>
      <c r="B2" s="7"/>
      <c r="C2" s="7"/>
      <c r="D2" s="7"/>
      <c r="E2" s="7"/>
      <c r="F2" s="7"/>
    </row>
    <row r="3" spans="1:6" x14ac:dyDescent="0.3">
      <c r="A3" s="7"/>
      <c r="B3" s="7" t="s">
        <v>62</v>
      </c>
      <c r="C3" s="7"/>
      <c r="D3" s="7"/>
      <c r="E3" s="7"/>
      <c r="F3" s="7"/>
    </row>
    <row r="4" spans="1:6" x14ac:dyDescent="0.3">
      <c r="A4" s="7"/>
      <c r="B4" s="7"/>
      <c r="C4" s="7"/>
      <c r="D4" s="7"/>
      <c r="E4" s="7"/>
      <c r="F4" s="7"/>
    </row>
    <row r="5" spans="1:6" ht="72" x14ac:dyDescent="0.3">
      <c r="A5" s="7"/>
      <c r="B5" s="7" t="s">
        <v>178</v>
      </c>
      <c r="C5" s="7"/>
      <c r="D5" s="7"/>
      <c r="E5" s="7"/>
      <c r="F5" s="7"/>
    </row>
    <row r="6" spans="1:6" ht="57.6" x14ac:dyDescent="0.3">
      <c r="A6" s="7" t="s">
        <v>125</v>
      </c>
      <c r="B6" s="7" t="s">
        <v>75</v>
      </c>
      <c r="C6" s="7" t="s">
        <v>68</v>
      </c>
      <c r="D6" s="7">
        <v>30</v>
      </c>
      <c r="E6" s="38"/>
      <c r="F6" s="11">
        <f>D6*E6</f>
        <v>0</v>
      </c>
    </row>
    <row r="7" spans="1:6" x14ac:dyDescent="0.3">
      <c r="A7" s="7"/>
      <c r="B7" s="7"/>
      <c r="C7" s="7"/>
      <c r="D7" s="7"/>
      <c r="E7" s="11"/>
      <c r="F7" s="11"/>
    </row>
    <row r="8" spans="1:6" ht="72" x14ac:dyDescent="0.3">
      <c r="A8" s="7" t="s">
        <v>126</v>
      </c>
      <c r="B8" s="34" t="s">
        <v>289</v>
      </c>
      <c r="C8" s="7" t="s">
        <v>64</v>
      </c>
      <c r="D8" s="7">
        <v>4</v>
      </c>
      <c r="E8" s="38"/>
      <c r="F8" s="11">
        <f>D8*E8</f>
        <v>0</v>
      </c>
    </row>
    <row r="9" spans="1:6" x14ac:dyDescent="0.3">
      <c r="E9" s="12"/>
      <c r="F9" s="12"/>
    </row>
    <row r="10" spans="1:6" ht="43.2" x14ac:dyDescent="0.3">
      <c r="A10" s="7" t="s">
        <v>127</v>
      </c>
      <c r="B10" s="32" t="s">
        <v>256</v>
      </c>
      <c r="C10" s="7" t="s">
        <v>65</v>
      </c>
      <c r="D10" s="7">
        <v>10</v>
      </c>
      <c r="E10" s="38"/>
      <c r="F10" s="11">
        <f>D10*E10</f>
        <v>0</v>
      </c>
    </row>
    <row r="11" spans="1:6" x14ac:dyDescent="0.3">
      <c r="E11" s="12"/>
      <c r="F11" s="12"/>
    </row>
    <row r="12" spans="1:6" ht="100.8" x14ac:dyDescent="0.3">
      <c r="A12" s="7">
        <v>4</v>
      </c>
      <c r="B12" s="7" t="s">
        <v>154</v>
      </c>
      <c r="C12" s="7" t="s">
        <v>65</v>
      </c>
      <c r="D12" s="7">
        <v>1100</v>
      </c>
      <c r="E12" s="38"/>
      <c r="F12" s="11">
        <f>D12*E12</f>
        <v>0</v>
      </c>
    </row>
    <row r="13" spans="1:6" x14ac:dyDescent="0.3">
      <c r="E13" s="12"/>
      <c r="F13" s="12"/>
    </row>
    <row r="14" spans="1:6" ht="28.8" x14ac:dyDescent="0.3">
      <c r="A14" s="7" t="s">
        <v>129</v>
      </c>
      <c r="B14" s="7" t="s">
        <v>179</v>
      </c>
      <c r="C14" t="s">
        <v>65</v>
      </c>
      <c r="D14">
        <v>65</v>
      </c>
      <c r="E14" s="38"/>
      <c r="F14" s="11">
        <f>D14*E14</f>
        <v>0</v>
      </c>
    </row>
    <row r="15" spans="1:6" x14ac:dyDescent="0.3">
      <c r="E15" s="12"/>
      <c r="F15" s="12"/>
    </row>
    <row r="16" spans="1:6" ht="72" x14ac:dyDescent="0.3">
      <c r="A16" s="7" t="s">
        <v>156</v>
      </c>
      <c r="B16" s="34" t="s">
        <v>277</v>
      </c>
      <c r="C16" s="7" t="s">
        <v>65</v>
      </c>
      <c r="D16" s="7">
        <v>135</v>
      </c>
      <c r="E16" s="38"/>
      <c r="F16" s="11">
        <f>D16*E16</f>
        <v>0</v>
      </c>
    </row>
    <row r="17" spans="1:6" x14ac:dyDescent="0.3">
      <c r="E17" s="12"/>
      <c r="F17" s="12"/>
    </row>
    <row r="18" spans="1:6" ht="230.4" x14ac:dyDescent="0.3">
      <c r="A18" s="7" t="s">
        <v>157</v>
      </c>
      <c r="B18" s="7" t="s">
        <v>181</v>
      </c>
      <c r="C18" s="7" t="s">
        <v>65</v>
      </c>
      <c r="D18" s="7">
        <v>95</v>
      </c>
      <c r="E18" s="38"/>
      <c r="F18" s="11">
        <f>D18*E18</f>
        <v>0</v>
      </c>
    </row>
    <row r="19" spans="1:6" x14ac:dyDescent="0.3">
      <c r="E19" s="12"/>
      <c r="F19" s="12"/>
    </row>
    <row r="20" spans="1:6" ht="129.6" x14ac:dyDescent="0.3">
      <c r="A20" s="7" t="s">
        <v>158</v>
      </c>
      <c r="B20" s="32" t="s">
        <v>276</v>
      </c>
      <c r="C20" s="7" t="s">
        <v>65</v>
      </c>
      <c r="D20" s="7">
        <v>370</v>
      </c>
      <c r="E20" s="38"/>
      <c r="F20" s="11">
        <f>D20*E20</f>
        <v>0</v>
      </c>
    </row>
    <row r="21" spans="1:6" x14ac:dyDescent="0.3">
      <c r="E21" s="12"/>
      <c r="F21" s="12"/>
    </row>
    <row r="22" spans="1:6" ht="72" x14ac:dyDescent="0.3">
      <c r="A22" s="7" t="s">
        <v>205</v>
      </c>
      <c r="B22" s="32" t="s">
        <v>180</v>
      </c>
      <c r="C22" s="7" t="s">
        <v>65</v>
      </c>
      <c r="D22" s="31">
        <v>165</v>
      </c>
      <c r="E22" s="38"/>
      <c r="F22" s="11">
        <f>D22*E22</f>
        <v>0</v>
      </c>
    </row>
    <row r="23" spans="1:6" x14ac:dyDescent="0.3">
      <c r="E23" s="12"/>
      <c r="F23" s="12"/>
    </row>
    <row r="24" spans="1:6" ht="43.2" x14ac:dyDescent="0.3">
      <c r="A24" s="7" t="s">
        <v>206</v>
      </c>
      <c r="B24" s="7" t="s">
        <v>183</v>
      </c>
      <c r="C24" s="7" t="s">
        <v>65</v>
      </c>
      <c r="D24" s="7">
        <v>3.75</v>
      </c>
      <c r="E24" s="38"/>
      <c r="F24" s="11">
        <f>D24*E24</f>
        <v>0</v>
      </c>
    </row>
    <row r="25" spans="1:6" x14ac:dyDescent="0.3">
      <c r="E25" s="12"/>
      <c r="F25" s="12"/>
    </row>
    <row r="26" spans="1:6" ht="72" x14ac:dyDescent="0.3">
      <c r="A26" s="7" t="s">
        <v>207</v>
      </c>
      <c r="B26" s="7" t="s">
        <v>182</v>
      </c>
      <c r="C26" s="7" t="s">
        <v>70</v>
      </c>
      <c r="D26" s="7">
        <v>400</v>
      </c>
      <c r="E26" s="38"/>
      <c r="F26" s="11">
        <f>D26*E26</f>
        <v>0</v>
      </c>
    </row>
    <row r="27" spans="1:6" x14ac:dyDescent="0.3">
      <c r="E27" s="12"/>
      <c r="F27" s="12"/>
    </row>
    <row r="28" spans="1:6" ht="86.4" x14ac:dyDescent="0.3">
      <c r="A28" s="7" t="s">
        <v>208</v>
      </c>
      <c r="B28" s="7" t="s">
        <v>184</v>
      </c>
      <c r="C28" s="7" t="s">
        <v>70</v>
      </c>
      <c r="D28" s="7">
        <v>47</v>
      </c>
      <c r="E28" s="38"/>
      <c r="F28" s="11">
        <f>D28*E28</f>
        <v>0</v>
      </c>
    </row>
    <row r="29" spans="1:6" x14ac:dyDescent="0.3">
      <c r="E29" s="12"/>
      <c r="F29" s="12"/>
    </row>
    <row r="30" spans="1:6" ht="86.4" x14ac:dyDescent="0.3">
      <c r="A30" s="7" t="s">
        <v>209</v>
      </c>
      <c r="B30" s="34" t="s">
        <v>278</v>
      </c>
      <c r="C30" s="7" t="s">
        <v>64</v>
      </c>
      <c r="D30" s="7">
        <v>20</v>
      </c>
      <c r="E30" s="38"/>
      <c r="F30" s="11">
        <f>D30*E30</f>
        <v>0</v>
      </c>
    </row>
    <row r="31" spans="1:6" x14ac:dyDescent="0.3">
      <c r="E31" s="12"/>
      <c r="F31" s="12"/>
    </row>
    <row r="32" spans="1:6" ht="28.8" x14ac:dyDescent="0.3">
      <c r="A32" s="7" t="s">
        <v>210</v>
      </c>
      <c r="B32" s="32" t="s">
        <v>257</v>
      </c>
      <c r="C32" s="7" t="s">
        <v>63</v>
      </c>
      <c r="D32" s="7">
        <v>7</v>
      </c>
      <c r="E32" s="38"/>
      <c r="F32" s="11">
        <f>D32*E32</f>
        <v>0</v>
      </c>
    </row>
    <row r="33" spans="1:6" x14ac:dyDescent="0.3">
      <c r="E33" s="12"/>
      <c r="F33" s="12"/>
    </row>
    <row r="34" spans="1:6" ht="28.8" x14ac:dyDescent="0.3">
      <c r="A34" s="7" t="s">
        <v>211</v>
      </c>
      <c r="B34" s="7" t="s">
        <v>185</v>
      </c>
      <c r="C34" s="7" t="s">
        <v>63</v>
      </c>
      <c r="D34" s="7">
        <v>1</v>
      </c>
      <c r="E34" s="38"/>
      <c r="F34" s="11">
        <f>D34*E34</f>
        <v>0</v>
      </c>
    </row>
    <row r="35" spans="1:6" x14ac:dyDescent="0.3">
      <c r="E35" s="12"/>
      <c r="F35" s="12"/>
    </row>
    <row r="36" spans="1:6" ht="72" x14ac:dyDescent="0.3">
      <c r="A36" s="7" t="s">
        <v>212</v>
      </c>
      <c r="B36" s="34" t="s">
        <v>186</v>
      </c>
      <c r="C36" s="7" t="s">
        <v>70</v>
      </c>
      <c r="D36" s="7">
        <v>50</v>
      </c>
      <c r="E36" s="38"/>
      <c r="F36" s="11">
        <f>D36*E36</f>
        <v>0</v>
      </c>
    </row>
    <row r="37" spans="1:6" x14ac:dyDescent="0.3">
      <c r="E37" s="12"/>
      <c r="F37" s="12"/>
    </row>
    <row r="38" spans="1:6" ht="129.6" x14ac:dyDescent="0.3">
      <c r="A38" s="7" t="s">
        <v>213</v>
      </c>
      <c r="B38" s="7" t="s">
        <v>187</v>
      </c>
      <c r="C38" s="7" t="s">
        <v>70</v>
      </c>
      <c r="D38" s="7">
        <v>162</v>
      </c>
      <c r="E38" s="38"/>
      <c r="F38" s="11">
        <f>D38*E38</f>
        <v>0</v>
      </c>
    </row>
    <row r="39" spans="1:6" x14ac:dyDescent="0.3">
      <c r="E39" s="12"/>
      <c r="F39" s="12"/>
    </row>
    <row r="40" spans="1:6" ht="115.2" x14ac:dyDescent="0.3">
      <c r="A40" s="7" t="s">
        <v>214</v>
      </c>
      <c r="B40" s="7" t="s">
        <v>189</v>
      </c>
      <c r="C40" s="7" t="s">
        <v>188</v>
      </c>
      <c r="D40" s="7">
        <v>60</v>
      </c>
      <c r="E40" s="38"/>
      <c r="F40" s="11">
        <f>D40*E40</f>
        <v>0</v>
      </c>
    </row>
    <row r="41" spans="1:6" x14ac:dyDescent="0.3">
      <c r="E41" s="12"/>
      <c r="F41" s="12"/>
    </row>
    <row r="42" spans="1:6" ht="115.2" x14ac:dyDescent="0.3">
      <c r="A42" s="7" t="s">
        <v>215</v>
      </c>
      <c r="B42" s="7" t="s">
        <v>190</v>
      </c>
      <c r="C42" s="7" t="s">
        <v>188</v>
      </c>
      <c r="D42" s="7">
        <v>50</v>
      </c>
      <c r="E42" s="38"/>
      <c r="F42" s="11">
        <f>D42*E42</f>
        <v>0</v>
      </c>
    </row>
    <row r="43" spans="1:6" x14ac:dyDescent="0.3">
      <c r="E43" s="12"/>
      <c r="F43" s="12"/>
    </row>
    <row r="44" spans="1:6" ht="72" x14ac:dyDescent="0.3">
      <c r="A44" s="7" t="s">
        <v>216</v>
      </c>
      <c r="B44" s="7" t="s">
        <v>191</v>
      </c>
      <c r="C44" s="7" t="s">
        <v>70</v>
      </c>
      <c r="D44" s="7">
        <v>150</v>
      </c>
      <c r="E44" s="38"/>
      <c r="F44" s="11">
        <f>D44*E44</f>
        <v>0</v>
      </c>
    </row>
    <row r="45" spans="1:6" x14ac:dyDescent="0.3">
      <c r="E45" s="12"/>
      <c r="F45" s="12"/>
    </row>
    <row r="46" spans="1:6" ht="28.8" x14ac:dyDescent="0.3">
      <c r="A46" t="s">
        <v>217</v>
      </c>
      <c r="B46" s="7" t="s">
        <v>279</v>
      </c>
      <c r="C46" t="s">
        <v>63</v>
      </c>
      <c r="D46">
        <v>1</v>
      </c>
      <c r="E46" s="39"/>
      <c r="F46" s="12">
        <f>D46*E46</f>
        <v>0</v>
      </c>
    </row>
    <row r="47" spans="1:6" x14ac:dyDescent="0.3">
      <c r="B47" s="7"/>
      <c r="E47" s="12"/>
      <c r="F47" s="12"/>
    </row>
    <row r="48" spans="1:6" ht="28.8" x14ac:dyDescent="0.3">
      <c r="A48" t="s">
        <v>218</v>
      </c>
      <c r="B48" s="7" t="s">
        <v>280</v>
      </c>
      <c r="C48" t="s">
        <v>63</v>
      </c>
      <c r="D48">
        <v>1</v>
      </c>
      <c r="E48" s="39"/>
      <c r="F48" s="12">
        <f>D48*E48</f>
        <v>0</v>
      </c>
    </row>
    <row r="49" spans="1:6" x14ac:dyDescent="0.3">
      <c r="E49" s="12"/>
      <c r="F49" s="12"/>
    </row>
    <row r="50" spans="1:6" ht="43.2" x14ac:dyDescent="0.3">
      <c r="A50" s="7" t="s">
        <v>219</v>
      </c>
      <c r="B50" s="7" t="s">
        <v>76</v>
      </c>
      <c r="C50" s="31"/>
      <c r="D50" s="31"/>
      <c r="E50" s="33"/>
      <c r="F50" s="33"/>
    </row>
    <row r="51" spans="1:6" x14ac:dyDescent="0.3">
      <c r="E51" s="12"/>
      <c r="F51" s="12"/>
    </row>
    <row r="52" spans="1:6" x14ac:dyDescent="0.3">
      <c r="A52" s="7"/>
      <c r="B52" s="7" t="s">
        <v>77</v>
      </c>
      <c r="C52" s="7" t="s">
        <v>78</v>
      </c>
      <c r="D52" s="7">
        <v>50</v>
      </c>
      <c r="E52" s="38"/>
      <c r="F52" s="11">
        <f>D52*E52</f>
        <v>0</v>
      </c>
    </row>
    <row r="53" spans="1:6" x14ac:dyDescent="0.3">
      <c r="E53" s="12"/>
      <c r="F53" s="12"/>
    </row>
    <row r="54" spans="1:6" x14ac:dyDescent="0.3">
      <c r="A54" s="7"/>
      <c r="B54" s="7" t="s">
        <v>79</v>
      </c>
      <c r="C54" s="7" t="s">
        <v>78</v>
      </c>
      <c r="D54" s="7">
        <v>50</v>
      </c>
      <c r="E54" s="38"/>
      <c r="F54" s="11">
        <f>D54*E54</f>
        <v>0</v>
      </c>
    </row>
    <row r="56" spans="1:6" x14ac:dyDescent="0.3">
      <c r="B56" s="5" t="s">
        <v>233</v>
      </c>
      <c r="E56" s="16"/>
      <c r="F56" s="16">
        <f>SUM(F6:F54)</f>
        <v>0</v>
      </c>
    </row>
  </sheetData>
  <sheetProtection algorithmName="SHA-512" hashValue="mwyXFXkaflNkxaP93Mvisp8PsDPv2V1nKPB/kKCfjr/+DD2BLlDD/TmUoH5WkMpauQ6pw5aO0n8xGHgsjZAjoA==" saltValue="AkKlnCVOyl6b4MruKTVIkA==" spinCount="100000" sheet="1" selectLockedCells="1"/>
  <pageMargins left="0.7" right="0.7" top="0.75" bottom="0.75" header="0.3" footer="0.3"/>
  <pageSetup paperSize="9"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H47"/>
  <sheetViews>
    <sheetView view="pageBreakPreview" topLeftCell="A37" zoomScale="85" zoomScaleNormal="100" zoomScaleSheetLayoutView="85" workbookViewId="0">
      <selection activeCell="E43" sqref="E43"/>
    </sheetView>
  </sheetViews>
  <sheetFormatPr defaultRowHeight="14.4" x14ac:dyDescent="0.3"/>
  <cols>
    <col min="1" max="1" width="3.5546875" bestFit="1" customWidth="1"/>
    <col min="2" max="2" width="44.33203125" customWidth="1"/>
    <col min="3" max="3" width="6.5546875" customWidth="1"/>
    <col min="4" max="4" width="7.88671875" customWidth="1"/>
    <col min="5" max="6" width="11.88671875" customWidth="1"/>
  </cols>
  <sheetData>
    <row r="1" spans="1:8" x14ac:dyDescent="0.3">
      <c r="B1" s="7" t="s">
        <v>13</v>
      </c>
      <c r="C1" s="7" t="s">
        <v>58</v>
      </c>
      <c r="D1" s="7" t="s">
        <v>59</v>
      </c>
      <c r="E1" s="7" t="s">
        <v>231</v>
      </c>
      <c r="F1" s="7" t="s">
        <v>74</v>
      </c>
      <c r="G1" s="7"/>
      <c r="H1" s="7"/>
    </row>
    <row r="2" spans="1:8" x14ac:dyDescent="0.3">
      <c r="A2" s="7"/>
      <c r="B2" s="7"/>
      <c r="C2" s="7"/>
      <c r="D2" s="7"/>
      <c r="E2" s="7"/>
      <c r="F2" s="7"/>
      <c r="G2" s="7"/>
      <c r="H2" s="7"/>
    </row>
    <row r="3" spans="1:8" x14ac:dyDescent="0.3">
      <c r="A3" s="7"/>
      <c r="B3" s="7" t="s">
        <v>62</v>
      </c>
      <c r="C3" s="7"/>
      <c r="D3" s="7"/>
      <c r="E3" s="7"/>
      <c r="F3" s="7"/>
      <c r="G3" s="7"/>
      <c r="H3" s="7"/>
    </row>
    <row r="4" spans="1:8" x14ac:dyDescent="0.3">
      <c r="A4" s="7"/>
      <c r="B4" s="7"/>
      <c r="C4" s="7"/>
      <c r="D4" s="7"/>
      <c r="E4" s="7"/>
      <c r="F4" s="7"/>
      <c r="G4" s="7"/>
      <c r="H4" s="7"/>
    </row>
    <row r="5" spans="1:8" ht="28.8" x14ac:dyDescent="0.3">
      <c r="A5" s="7"/>
      <c r="B5" s="7" t="s">
        <v>80</v>
      </c>
      <c r="C5" s="7"/>
      <c r="D5" s="7"/>
      <c r="E5" s="7"/>
      <c r="F5" s="7"/>
      <c r="G5" s="7"/>
      <c r="H5" s="7"/>
    </row>
    <row r="6" spans="1:8" x14ac:dyDescent="0.3">
      <c r="A6" s="7"/>
      <c r="B6" s="7"/>
      <c r="C6" s="7"/>
      <c r="D6" s="7"/>
      <c r="E6" s="7"/>
      <c r="F6" s="7"/>
      <c r="G6" s="7"/>
      <c r="H6" s="7"/>
    </row>
    <row r="7" spans="1:8" ht="172.8" x14ac:dyDescent="0.3">
      <c r="A7" s="7"/>
      <c r="B7" s="7" t="s">
        <v>81</v>
      </c>
      <c r="C7" s="7"/>
      <c r="D7" s="7"/>
      <c r="E7" s="7"/>
      <c r="F7" s="7"/>
      <c r="G7" s="7"/>
      <c r="H7" s="7"/>
    </row>
    <row r="8" spans="1:8" x14ac:dyDescent="0.3">
      <c r="A8" s="7"/>
      <c r="B8" s="7"/>
      <c r="C8" s="7"/>
      <c r="D8" s="7"/>
      <c r="E8" s="7"/>
      <c r="F8" s="7"/>
      <c r="G8" s="7"/>
      <c r="H8" s="7"/>
    </row>
    <row r="9" spans="1:8" ht="169.8" customHeight="1" x14ac:dyDescent="0.3">
      <c r="A9" s="7" t="s">
        <v>125</v>
      </c>
      <c r="B9" s="35" t="s">
        <v>268</v>
      </c>
      <c r="C9" s="7" t="s">
        <v>64</v>
      </c>
      <c r="D9" s="7">
        <v>15</v>
      </c>
      <c r="E9" s="38"/>
      <c r="F9" s="11">
        <f>$D9*$E9</f>
        <v>0</v>
      </c>
      <c r="G9" s="7"/>
      <c r="H9" s="7"/>
    </row>
    <row r="10" spans="1:8" x14ac:dyDescent="0.3">
      <c r="A10" s="7"/>
      <c r="B10" s="35"/>
      <c r="C10" s="7"/>
      <c r="D10" s="7"/>
      <c r="E10" s="22"/>
      <c r="F10" s="11"/>
      <c r="G10" s="7"/>
      <c r="H10" s="7"/>
    </row>
    <row r="11" spans="1:8" ht="158.4" x14ac:dyDescent="0.3">
      <c r="A11" s="7" t="s">
        <v>126</v>
      </c>
      <c r="B11" s="35" t="s">
        <v>271</v>
      </c>
      <c r="C11" s="7" t="s">
        <v>64</v>
      </c>
      <c r="D11" s="7">
        <v>3</v>
      </c>
      <c r="E11" s="38"/>
      <c r="F11" s="11">
        <v>0</v>
      </c>
      <c r="G11" s="7"/>
      <c r="H11" s="7"/>
    </row>
    <row r="12" spans="1:8" x14ac:dyDescent="0.3">
      <c r="A12" s="7"/>
      <c r="B12" s="7"/>
      <c r="C12" s="7"/>
      <c r="D12" s="7"/>
      <c r="E12" s="11"/>
      <c r="F12" s="11"/>
      <c r="G12" s="7"/>
      <c r="H12" s="7"/>
    </row>
    <row r="13" spans="1:8" ht="198.6" customHeight="1" x14ac:dyDescent="0.3">
      <c r="A13" s="7" t="s">
        <v>127</v>
      </c>
      <c r="B13" s="7" t="s">
        <v>269</v>
      </c>
      <c r="C13" s="7" t="s">
        <v>64</v>
      </c>
      <c r="D13" s="7">
        <v>1</v>
      </c>
      <c r="E13" s="38"/>
      <c r="F13" s="11">
        <v>0</v>
      </c>
      <c r="G13" s="7"/>
      <c r="H13" s="7"/>
    </row>
    <row r="14" spans="1:8" x14ac:dyDescent="0.3">
      <c r="A14" s="7"/>
      <c r="B14" s="7"/>
      <c r="C14" s="7"/>
      <c r="D14" s="7"/>
      <c r="E14" s="11"/>
      <c r="F14" s="11"/>
      <c r="G14" s="7"/>
      <c r="H14" s="7"/>
    </row>
    <row r="15" spans="1:8" ht="168" customHeight="1" x14ac:dyDescent="0.3">
      <c r="A15" s="7" t="s">
        <v>128</v>
      </c>
      <c r="B15" s="35" t="s">
        <v>272</v>
      </c>
      <c r="C15" s="7" t="s">
        <v>64</v>
      </c>
      <c r="D15" s="7">
        <v>2</v>
      </c>
      <c r="E15" s="38"/>
      <c r="F15" s="11">
        <f t="shared" ref="F15:F19" si="0">$D15*$E15</f>
        <v>0</v>
      </c>
      <c r="G15" s="7"/>
      <c r="H15" s="7"/>
    </row>
    <row r="16" spans="1:8" x14ac:dyDescent="0.3">
      <c r="A16" s="7"/>
      <c r="B16" s="7"/>
      <c r="C16" s="7"/>
      <c r="D16" s="7"/>
      <c r="E16" s="11"/>
      <c r="F16" s="11"/>
      <c r="G16" s="7"/>
      <c r="H16" s="7"/>
    </row>
    <row r="17" spans="1:8" ht="129.6" x14ac:dyDescent="0.3">
      <c r="A17" s="7" t="s">
        <v>129</v>
      </c>
      <c r="B17" s="7" t="s">
        <v>270</v>
      </c>
      <c r="C17" s="7" t="s">
        <v>63</v>
      </c>
      <c r="D17" s="7">
        <v>15</v>
      </c>
      <c r="E17" s="38"/>
      <c r="F17" s="11">
        <f t="shared" si="0"/>
        <v>0</v>
      </c>
      <c r="G17" s="7"/>
      <c r="H17" s="7"/>
    </row>
    <row r="18" spans="1:8" x14ac:dyDescent="0.3">
      <c r="A18" s="7"/>
      <c r="B18" s="7"/>
      <c r="C18" s="7"/>
      <c r="D18" s="7"/>
      <c r="E18" s="11"/>
      <c r="F18" s="11"/>
      <c r="G18" s="7"/>
      <c r="H18" s="7"/>
    </row>
    <row r="19" spans="1:8" ht="201.6" x14ac:dyDescent="0.3">
      <c r="A19" s="7" t="s">
        <v>156</v>
      </c>
      <c r="B19" s="31" t="s">
        <v>273</v>
      </c>
      <c r="C19" s="7" t="s">
        <v>64</v>
      </c>
      <c r="D19" s="7">
        <v>7</v>
      </c>
      <c r="E19" s="38"/>
      <c r="F19" s="11">
        <f t="shared" si="0"/>
        <v>0</v>
      </c>
      <c r="G19" s="7"/>
      <c r="H19" s="7"/>
    </row>
    <row r="20" spans="1:8" x14ac:dyDescent="0.3">
      <c r="A20" s="7"/>
      <c r="B20" s="31"/>
      <c r="C20" s="7"/>
      <c r="D20" s="7"/>
      <c r="E20" s="11"/>
      <c r="F20" s="11"/>
      <c r="G20" s="7"/>
      <c r="H20" s="7"/>
    </row>
    <row r="21" spans="1:8" ht="172.8" x14ac:dyDescent="0.3">
      <c r="A21" s="45" t="s">
        <v>157</v>
      </c>
      <c r="B21" s="7" t="s">
        <v>229</v>
      </c>
      <c r="C21" s="45" t="s">
        <v>64</v>
      </c>
      <c r="D21" s="45">
        <v>1</v>
      </c>
      <c r="E21" s="46"/>
      <c r="F21" s="47">
        <f>D21*E21</f>
        <v>0</v>
      </c>
      <c r="G21" s="7"/>
      <c r="H21" s="7"/>
    </row>
    <row r="22" spans="1:8" ht="244.8" x14ac:dyDescent="0.3">
      <c r="A22" s="45"/>
      <c r="B22" s="7" t="s">
        <v>230</v>
      </c>
      <c r="C22" s="45"/>
      <c r="D22" s="45"/>
      <c r="E22" s="46"/>
      <c r="F22" s="47"/>
      <c r="G22" s="7"/>
      <c r="H22" s="7"/>
    </row>
    <row r="23" spans="1:8" x14ac:dyDescent="0.3">
      <c r="A23" s="45"/>
      <c r="B23" s="7"/>
      <c r="C23" s="45"/>
      <c r="D23" s="45"/>
      <c r="E23" s="46"/>
      <c r="F23" s="47"/>
      <c r="G23" s="7"/>
      <c r="H23" s="7"/>
    </row>
    <row r="24" spans="1:8" x14ac:dyDescent="0.3">
      <c r="A24" s="45"/>
      <c r="B24" s="7" t="s">
        <v>82</v>
      </c>
      <c r="C24" s="45"/>
      <c r="D24" s="45"/>
      <c r="E24" s="46"/>
      <c r="F24" s="47"/>
      <c r="G24" s="7"/>
      <c r="H24" s="7"/>
    </row>
    <row r="25" spans="1:8" ht="43.2" x14ac:dyDescent="0.3">
      <c r="A25" s="45"/>
      <c r="B25" s="7" t="s">
        <v>89</v>
      </c>
      <c r="C25" s="45"/>
      <c r="D25" s="45"/>
      <c r="E25" s="46"/>
      <c r="F25" s="47"/>
      <c r="G25" s="7"/>
      <c r="H25" s="7"/>
    </row>
    <row r="26" spans="1:8" x14ac:dyDescent="0.3">
      <c r="A26" s="45"/>
      <c r="B26" s="7"/>
      <c r="C26" s="45"/>
      <c r="D26" s="45"/>
      <c r="E26" s="46"/>
      <c r="F26" s="47"/>
      <c r="G26" s="7"/>
      <c r="H26" s="7"/>
    </row>
    <row r="27" spans="1:8" ht="72" x14ac:dyDescent="0.3">
      <c r="A27" s="45"/>
      <c r="B27" s="7" t="s">
        <v>83</v>
      </c>
      <c r="C27" s="45"/>
      <c r="D27" s="45"/>
      <c r="E27" s="46"/>
      <c r="F27" s="47"/>
      <c r="G27" s="7"/>
      <c r="H27" s="7"/>
    </row>
    <row r="28" spans="1:8" x14ac:dyDescent="0.3">
      <c r="A28" s="45"/>
      <c r="B28" s="7"/>
      <c r="C28" s="45"/>
      <c r="D28" s="45"/>
      <c r="E28" s="46"/>
      <c r="F28" s="47"/>
      <c r="G28" s="7"/>
      <c r="H28" s="7"/>
    </row>
    <row r="29" spans="1:8" x14ac:dyDescent="0.3">
      <c r="A29" s="45"/>
      <c r="B29" s="7" t="s">
        <v>84</v>
      </c>
      <c r="C29" s="45"/>
      <c r="D29" s="45"/>
      <c r="E29" s="46"/>
      <c r="F29" s="47"/>
      <c r="G29" s="7"/>
      <c r="H29" s="7"/>
    </row>
    <row r="30" spans="1:8" x14ac:dyDescent="0.3">
      <c r="A30" s="45"/>
      <c r="B30" s="7"/>
      <c r="C30" s="45"/>
      <c r="D30" s="45"/>
      <c r="E30" s="46"/>
      <c r="F30" s="47"/>
      <c r="G30" s="7"/>
      <c r="H30" s="7"/>
    </row>
    <row r="31" spans="1:8" x14ac:dyDescent="0.3">
      <c r="A31" s="45"/>
      <c r="B31" s="7" t="s">
        <v>85</v>
      </c>
      <c r="C31" s="45"/>
      <c r="D31" s="45"/>
      <c r="E31" s="46"/>
      <c r="F31" s="47"/>
      <c r="G31" s="7"/>
      <c r="H31" s="7"/>
    </row>
    <row r="32" spans="1:8" x14ac:dyDescent="0.3">
      <c r="A32" s="45"/>
      <c r="B32" s="7"/>
      <c r="C32" s="45"/>
      <c r="D32" s="45"/>
      <c r="E32" s="46"/>
      <c r="F32" s="47"/>
      <c r="G32" s="7"/>
      <c r="H32" s="7"/>
    </row>
    <row r="33" spans="1:8" ht="43.2" x14ac:dyDescent="0.3">
      <c r="A33" s="45"/>
      <c r="B33" s="7" t="s">
        <v>86</v>
      </c>
      <c r="C33" s="45"/>
      <c r="D33" s="45"/>
      <c r="E33" s="46"/>
      <c r="F33" s="47"/>
      <c r="G33" s="7"/>
      <c r="H33" s="7"/>
    </row>
    <row r="34" spans="1:8" x14ac:dyDescent="0.3">
      <c r="A34" s="7"/>
      <c r="B34" s="7"/>
      <c r="C34" s="10"/>
      <c r="D34" s="10"/>
      <c r="E34" s="14"/>
      <c r="F34" s="14"/>
      <c r="G34" s="7"/>
      <c r="H34" s="7"/>
    </row>
    <row r="35" spans="1:8" ht="331.2" x14ac:dyDescent="0.3">
      <c r="A35" s="7" t="s">
        <v>158</v>
      </c>
      <c r="B35" s="34" t="s">
        <v>266</v>
      </c>
      <c r="C35" s="7" t="s">
        <v>64</v>
      </c>
      <c r="D35" s="7">
        <v>2</v>
      </c>
      <c r="E35" s="38"/>
      <c r="F35" s="11">
        <f>D35*E35</f>
        <v>0</v>
      </c>
      <c r="G35" s="7"/>
      <c r="H35" s="7"/>
    </row>
    <row r="36" spans="1:8" x14ac:dyDescent="0.3">
      <c r="A36" s="7"/>
      <c r="B36" s="7"/>
      <c r="C36" s="7"/>
      <c r="D36" s="7"/>
      <c r="E36" s="11"/>
      <c r="F36" s="11"/>
      <c r="G36" s="7"/>
      <c r="H36" s="7"/>
    </row>
    <row r="37" spans="1:8" ht="58.2" customHeight="1" x14ac:dyDescent="0.3">
      <c r="A37" s="7"/>
      <c r="B37" s="7" t="s">
        <v>87</v>
      </c>
      <c r="C37" s="7"/>
      <c r="D37" s="7"/>
      <c r="E37" s="11"/>
      <c r="F37" s="11"/>
      <c r="G37" s="7"/>
      <c r="H37" s="7"/>
    </row>
    <row r="38" spans="1:8" x14ac:dyDescent="0.3">
      <c r="A38" s="7"/>
      <c r="B38" s="7"/>
      <c r="C38" s="7"/>
      <c r="D38" s="7"/>
      <c r="E38" s="11"/>
      <c r="F38" s="11"/>
      <c r="G38" s="7"/>
      <c r="H38" s="7"/>
    </row>
    <row r="39" spans="1:8" ht="86.4" x14ac:dyDescent="0.3">
      <c r="A39" s="7" t="s">
        <v>205</v>
      </c>
      <c r="B39" s="7" t="s">
        <v>275</v>
      </c>
      <c r="C39" s="7" t="s">
        <v>65</v>
      </c>
      <c r="D39" s="7">
        <v>28</v>
      </c>
      <c r="E39" s="38"/>
      <c r="F39" s="11">
        <f>D39*E39</f>
        <v>0</v>
      </c>
      <c r="G39" s="7"/>
      <c r="H39" s="7"/>
    </row>
    <row r="40" spans="1:8" x14ac:dyDescent="0.3">
      <c r="A40" s="7"/>
      <c r="B40" s="7"/>
      <c r="C40" s="7"/>
      <c r="D40" s="7"/>
      <c r="E40" s="11"/>
      <c r="F40" s="11"/>
      <c r="G40" s="7"/>
      <c r="H40" s="7"/>
    </row>
    <row r="41" spans="1:8" ht="86.4" x14ac:dyDescent="0.3">
      <c r="A41" s="7" t="s">
        <v>206</v>
      </c>
      <c r="B41" s="7" t="s">
        <v>274</v>
      </c>
      <c r="C41" s="7" t="s">
        <v>70</v>
      </c>
      <c r="D41" s="7">
        <v>40</v>
      </c>
      <c r="E41" s="38"/>
      <c r="F41" s="11">
        <f>D41*E41</f>
        <v>0</v>
      </c>
      <c r="G41" s="7"/>
      <c r="H41" s="7"/>
    </row>
    <row r="42" spans="1:8" x14ac:dyDescent="0.3">
      <c r="A42" s="7"/>
      <c r="B42" s="7"/>
      <c r="C42" s="7"/>
      <c r="D42" s="7"/>
      <c r="E42" s="11"/>
      <c r="F42" s="11"/>
      <c r="G42" s="7"/>
      <c r="H42" s="7"/>
    </row>
    <row r="43" spans="1:8" ht="57.6" x14ac:dyDescent="0.3">
      <c r="A43" s="7" t="s">
        <v>207</v>
      </c>
      <c r="B43" s="31" t="s">
        <v>267</v>
      </c>
      <c r="C43" s="7" t="s">
        <v>64</v>
      </c>
      <c r="D43" s="7">
        <v>1</v>
      </c>
      <c r="E43" s="38"/>
      <c r="F43" s="11">
        <v>0</v>
      </c>
      <c r="G43" s="7"/>
      <c r="H43" s="7"/>
    </row>
    <row r="44" spans="1:8" x14ac:dyDescent="0.3">
      <c r="A44" s="7"/>
      <c r="B44" s="31"/>
      <c r="C44" s="7"/>
      <c r="D44" s="7"/>
      <c r="E44" s="11"/>
      <c r="F44" s="11"/>
      <c r="G44" s="7"/>
      <c r="H44" s="7"/>
    </row>
    <row r="45" spans="1:8" x14ac:dyDescent="0.3">
      <c r="A45" s="7"/>
      <c r="B45" s="13" t="s">
        <v>88</v>
      </c>
      <c r="C45" s="13"/>
      <c r="D45" s="13"/>
      <c r="E45" s="15"/>
      <c r="F45" s="15">
        <f>SUM(F9:F43)</f>
        <v>0</v>
      </c>
      <c r="G45" s="7"/>
      <c r="H45" s="7"/>
    </row>
    <row r="46" spans="1:8" x14ac:dyDescent="0.3">
      <c r="A46" s="7"/>
      <c r="B46" s="7"/>
      <c r="C46" s="7"/>
      <c r="D46" s="7"/>
      <c r="E46" s="7"/>
      <c r="F46" s="7"/>
      <c r="G46" s="7"/>
      <c r="H46" s="7"/>
    </row>
    <row r="47" spans="1:8" x14ac:dyDescent="0.3">
      <c r="A47" s="7"/>
      <c r="B47" s="7"/>
      <c r="C47" s="7"/>
      <c r="D47" s="7"/>
      <c r="E47" s="7"/>
      <c r="F47" s="7"/>
      <c r="G47" s="7"/>
      <c r="H47" s="7"/>
    </row>
  </sheetData>
  <sheetProtection algorithmName="SHA-512" hashValue="jVpI91vma2SGJ9Z5loG/+IwdTiBD1SxQvFcKmOHrWUSM9c/3hkV9r6f0pl1H0p+S6QmclMxTjw4XsRX4qQ9Fsw==" saltValue="3T0JpkwTWiwLLv1SzHvAbA==" spinCount="100000" sheet="1" selectLockedCells="1"/>
  <mergeCells count="5">
    <mergeCell ref="C21:C33"/>
    <mergeCell ref="D21:D33"/>
    <mergeCell ref="E21:E33"/>
    <mergeCell ref="F21:F33"/>
    <mergeCell ref="A21:A33"/>
  </mergeCells>
  <pageMargins left="0.7" right="0.7" top="0.75" bottom="0.75" header="0.3" footer="0.3"/>
  <pageSetup paperSize="9"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P31"/>
  <sheetViews>
    <sheetView view="pageBreakPreview" topLeftCell="A4" zoomScale="85" zoomScaleNormal="100" zoomScaleSheetLayoutView="85" workbookViewId="0">
      <selection activeCell="E29" activeCellId="10" sqref="E9 E11 E13 E15 E17 E19 E21 E23 E25 E27 E29"/>
    </sheetView>
  </sheetViews>
  <sheetFormatPr defaultRowHeight="14.4" x14ac:dyDescent="0.3"/>
  <cols>
    <col min="1" max="1" width="5.109375" customWidth="1"/>
    <col min="2" max="2" width="42.88671875" customWidth="1"/>
    <col min="3" max="3" width="6" customWidth="1"/>
    <col min="4" max="4" width="8.5546875" customWidth="1"/>
    <col min="5" max="5" width="11.6640625" customWidth="1"/>
    <col min="6" max="6" width="12" customWidth="1"/>
  </cols>
  <sheetData>
    <row r="1" spans="1:6" x14ac:dyDescent="0.3">
      <c r="B1" s="7" t="s">
        <v>90</v>
      </c>
      <c r="C1" s="7" t="s">
        <v>58</v>
      </c>
      <c r="D1" s="7" t="s">
        <v>59</v>
      </c>
      <c r="E1" s="7" t="s">
        <v>231</v>
      </c>
      <c r="F1" s="7" t="s">
        <v>74</v>
      </c>
    </row>
    <row r="2" spans="1:6" x14ac:dyDescent="0.3">
      <c r="A2" s="7"/>
      <c r="B2" s="7"/>
      <c r="C2" s="7"/>
      <c r="D2" s="7"/>
      <c r="E2" s="7"/>
      <c r="F2" s="7"/>
    </row>
    <row r="3" spans="1:6" x14ac:dyDescent="0.3">
      <c r="A3" s="7"/>
      <c r="B3" s="7" t="s">
        <v>62</v>
      </c>
      <c r="C3" s="7"/>
      <c r="D3" s="7"/>
      <c r="E3" s="7"/>
      <c r="F3" s="7"/>
    </row>
    <row r="4" spans="1:6" x14ac:dyDescent="0.3">
      <c r="A4" s="7"/>
      <c r="B4" s="7"/>
      <c r="C4" s="7"/>
      <c r="D4" s="7"/>
      <c r="E4" s="7"/>
      <c r="F4" s="7"/>
    </row>
    <row r="5" spans="1:6" ht="28.8" x14ac:dyDescent="0.3">
      <c r="A5" s="7"/>
      <c r="B5" s="7" t="s">
        <v>80</v>
      </c>
      <c r="C5" s="7"/>
      <c r="D5" s="7"/>
      <c r="E5" s="7"/>
      <c r="F5" s="7"/>
    </row>
    <row r="6" spans="1:6" x14ac:dyDescent="0.3">
      <c r="A6" s="7"/>
      <c r="B6" s="7"/>
      <c r="C6" s="7"/>
      <c r="D6" s="7"/>
      <c r="E6" s="7"/>
      <c r="F6" s="7"/>
    </row>
    <row r="7" spans="1:6" ht="259.2" x14ac:dyDescent="0.3">
      <c r="A7" s="7"/>
      <c r="B7" s="7" t="s">
        <v>91</v>
      </c>
      <c r="C7" s="7"/>
      <c r="D7" s="7"/>
      <c r="E7" s="7"/>
      <c r="F7" s="7"/>
    </row>
    <row r="8" spans="1:6" x14ac:dyDescent="0.3">
      <c r="A8" s="7"/>
      <c r="B8" s="7"/>
      <c r="C8" s="7"/>
      <c r="D8" s="7"/>
      <c r="E8" s="7"/>
      <c r="F8" s="7"/>
    </row>
    <row r="9" spans="1:6" ht="214.8" customHeight="1" x14ac:dyDescent="0.3">
      <c r="A9" s="7" t="s">
        <v>125</v>
      </c>
      <c r="B9" s="7" t="s">
        <v>192</v>
      </c>
      <c r="C9" s="7" t="s">
        <v>65</v>
      </c>
      <c r="D9" s="7">
        <v>88</v>
      </c>
      <c r="E9" s="38"/>
      <c r="F9" s="11">
        <f>D9*E9</f>
        <v>0</v>
      </c>
    </row>
    <row r="10" spans="1:6" x14ac:dyDescent="0.3">
      <c r="A10" s="7"/>
      <c r="B10" s="7"/>
      <c r="C10" s="7"/>
      <c r="D10" s="7"/>
      <c r="E10" s="11"/>
      <c r="F10" s="11"/>
    </row>
    <row r="11" spans="1:6" ht="217.8" customHeight="1" x14ac:dyDescent="0.3">
      <c r="A11" s="7" t="s">
        <v>126</v>
      </c>
      <c r="B11" s="7" t="s">
        <v>196</v>
      </c>
      <c r="C11" s="7" t="s">
        <v>65</v>
      </c>
      <c r="D11" s="7">
        <v>12</v>
      </c>
      <c r="E11" s="38"/>
      <c r="F11" s="11">
        <f t="shared" ref="F11:F29" si="0">D11*E11</f>
        <v>0</v>
      </c>
    </row>
    <row r="12" spans="1:6" x14ac:dyDescent="0.3">
      <c r="A12" s="7"/>
      <c r="E12" s="11"/>
      <c r="F12" s="11"/>
    </row>
    <row r="13" spans="1:6" ht="200.4" customHeight="1" x14ac:dyDescent="0.3">
      <c r="A13" s="7" t="s">
        <v>127</v>
      </c>
      <c r="B13" s="7" t="s">
        <v>193</v>
      </c>
      <c r="C13" s="7" t="s">
        <v>65</v>
      </c>
      <c r="D13" s="7">
        <v>170</v>
      </c>
      <c r="E13" s="38"/>
      <c r="F13" s="11">
        <f t="shared" si="0"/>
        <v>0</v>
      </c>
    </row>
    <row r="14" spans="1:6" x14ac:dyDescent="0.3">
      <c r="A14" s="7"/>
      <c r="E14" s="11"/>
      <c r="F14" s="11"/>
    </row>
    <row r="15" spans="1:6" ht="201.6" customHeight="1" x14ac:dyDescent="0.3">
      <c r="A15" s="7" t="s">
        <v>128</v>
      </c>
      <c r="B15" s="7" t="s">
        <v>194</v>
      </c>
      <c r="C15" s="7" t="s">
        <v>65</v>
      </c>
      <c r="D15" s="7">
        <v>3.75</v>
      </c>
      <c r="E15" s="38"/>
      <c r="F15" s="11">
        <f t="shared" si="0"/>
        <v>0</v>
      </c>
    </row>
    <row r="16" spans="1:6" x14ac:dyDescent="0.3">
      <c r="A16" s="7"/>
      <c r="E16" s="11"/>
      <c r="F16" s="11"/>
    </row>
    <row r="17" spans="1:16" ht="171" customHeight="1" x14ac:dyDescent="0.3">
      <c r="A17" s="7" t="s">
        <v>129</v>
      </c>
      <c r="B17" s="7" t="s">
        <v>195</v>
      </c>
      <c r="C17" s="7" t="s">
        <v>65</v>
      </c>
      <c r="D17" s="7">
        <v>52.5</v>
      </c>
      <c r="E17" s="38"/>
      <c r="F17" s="11">
        <f t="shared" si="0"/>
        <v>0</v>
      </c>
    </row>
    <row r="18" spans="1:16" x14ac:dyDescent="0.3">
      <c r="A18" s="7"/>
      <c r="E18" s="11"/>
      <c r="F18" s="11"/>
    </row>
    <row r="19" spans="1:16" ht="210.6" customHeight="1" x14ac:dyDescent="0.3">
      <c r="A19" s="7" t="s">
        <v>156</v>
      </c>
      <c r="B19" s="7" t="s">
        <v>197</v>
      </c>
      <c r="C19" s="7" t="s">
        <v>64</v>
      </c>
      <c r="D19" s="7">
        <v>16</v>
      </c>
      <c r="E19" s="38"/>
      <c r="F19" s="11">
        <f t="shared" si="0"/>
        <v>0</v>
      </c>
    </row>
    <row r="20" spans="1:16" x14ac:dyDescent="0.3">
      <c r="A20" s="7"/>
      <c r="E20" s="11"/>
      <c r="F20" s="11"/>
      <c r="P20" s="7"/>
    </row>
    <row r="21" spans="1:16" ht="115.2" x14ac:dyDescent="0.3">
      <c r="A21" s="7" t="s">
        <v>157</v>
      </c>
      <c r="B21" s="7" t="s">
        <v>198</v>
      </c>
      <c r="C21" s="7" t="s">
        <v>65</v>
      </c>
      <c r="D21" s="7">
        <v>325</v>
      </c>
      <c r="E21" s="38"/>
      <c r="F21" s="11">
        <f t="shared" si="0"/>
        <v>0</v>
      </c>
    </row>
    <row r="22" spans="1:16" x14ac:dyDescent="0.3">
      <c r="A22" s="7"/>
      <c r="E22" s="11"/>
      <c r="F22" s="11"/>
    </row>
    <row r="23" spans="1:16" ht="139.19999999999999" customHeight="1" x14ac:dyDescent="0.3">
      <c r="A23" s="7" t="s">
        <v>158</v>
      </c>
      <c r="B23" s="7" t="s">
        <v>199</v>
      </c>
      <c r="C23" s="7" t="s">
        <v>65</v>
      </c>
      <c r="D23" s="7">
        <v>70</v>
      </c>
      <c r="E23" s="38"/>
      <c r="F23" s="11">
        <f t="shared" si="0"/>
        <v>0</v>
      </c>
    </row>
    <row r="24" spans="1:16" x14ac:dyDescent="0.3">
      <c r="A24" s="7"/>
      <c r="E24" s="11"/>
      <c r="F24" s="11"/>
    </row>
    <row r="25" spans="1:16" ht="100.8" x14ac:dyDescent="0.3">
      <c r="A25" s="7" t="s">
        <v>205</v>
      </c>
      <c r="B25" s="7" t="s">
        <v>200</v>
      </c>
      <c r="C25" s="7" t="s">
        <v>65</v>
      </c>
      <c r="D25" s="7">
        <v>110</v>
      </c>
      <c r="E25" s="38"/>
      <c r="F25" s="11">
        <f t="shared" si="0"/>
        <v>0</v>
      </c>
    </row>
    <row r="26" spans="1:16" x14ac:dyDescent="0.3">
      <c r="A26" s="7"/>
      <c r="E26" s="11"/>
      <c r="F26" s="11"/>
    </row>
    <row r="27" spans="1:16" ht="115.2" x14ac:dyDescent="0.3">
      <c r="A27" s="7" t="s">
        <v>206</v>
      </c>
      <c r="B27" s="7" t="s">
        <v>92</v>
      </c>
      <c r="C27" s="7" t="s">
        <v>65</v>
      </c>
      <c r="D27" s="7">
        <v>25</v>
      </c>
      <c r="E27" s="38"/>
      <c r="F27" s="11">
        <f t="shared" si="0"/>
        <v>0</v>
      </c>
    </row>
    <row r="28" spans="1:16" x14ac:dyDescent="0.3">
      <c r="A28" s="7"/>
      <c r="E28" s="11"/>
      <c r="F28" s="11"/>
    </row>
    <row r="29" spans="1:16" ht="28.8" x14ac:dyDescent="0.3">
      <c r="A29" s="7" t="s">
        <v>207</v>
      </c>
      <c r="B29" s="7" t="s">
        <v>93</v>
      </c>
      <c r="C29" s="7" t="s">
        <v>70</v>
      </c>
      <c r="D29" s="7">
        <v>77.5</v>
      </c>
      <c r="E29" s="38"/>
      <c r="F29" s="11">
        <f t="shared" si="0"/>
        <v>0</v>
      </c>
    </row>
    <row r="30" spans="1:16" x14ac:dyDescent="0.3">
      <c r="A30" s="7"/>
      <c r="E30" s="12"/>
      <c r="F30" s="12"/>
    </row>
    <row r="31" spans="1:16" x14ac:dyDescent="0.3">
      <c r="B31" s="13" t="s">
        <v>235</v>
      </c>
      <c r="C31" s="13"/>
      <c r="D31" s="13"/>
      <c r="E31" s="15"/>
      <c r="F31" s="15">
        <f>SUM(F9:F29)</f>
        <v>0</v>
      </c>
    </row>
  </sheetData>
  <sheetProtection algorithmName="SHA-512" hashValue="Ap5u2aksI6YsWrpIP/pl3C3kbNgzGruYzH1i8r6MjNQKn5QhvoI+ARTkitlyBy75EW2tueE4V6TNzdduTG1/qw==" saltValue="rrJJMhCJhAohaQQrqzS2Xg==" spinCount="100000" sheet="1" selectLockedCells="1"/>
  <pageMargins left="0.7" right="0.7" top="0.75" bottom="0.75" header="0.3" footer="0.3"/>
  <pageSetup paperSize="9" orientation="portrait" horizont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F11"/>
  <sheetViews>
    <sheetView view="pageBreakPreview" zoomScaleNormal="100" zoomScaleSheetLayoutView="100" workbookViewId="0">
      <selection activeCell="E9" sqref="E9"/>
    </sheetView>
  </sheetViews>
  <sheetFormatPr defaultRowHeight="14.4" x14ac:dyDescent="0.3"/>
  <cols>
    <col min="1" max="1" width="5.44140625" customWidth="1"/>
    <col min="2" max="2" width="40.88671875" customWidth="1"/>
    <col min="3" max="3" width="5.6640625" customWidth="1"/>
    <col min="4" max="4" width="7.6640625" customWidth="1"/>
    <col min="5" max="6" width="11.88671875" customWidth="1"/>
  </cols>
  <sheetData>
    <row r="1" spans="1:6" ht="28.8" x14ac:dyDescent="0.3">
      <c r="B1" s="7" t="s">
        <v>17</v>
      </c>
      <c r="C1" s="7" t="s">
        <v>58</v>
      </c>
      <c r="D1" s="7" t="s">
        <v>59</v>
      </c>
      <c r="E1" s="7" t="s">
        <v>60</v>
      </c>
      <c r="F1" s="7" t="s">
        <v>74</v>
      </c>
    </row>
    <row r="2" spans="1:6" x14ac:dyDescent="0.3">
      <c r="A2" s="7"/>
      <c r="B2" s="7"/>
      <c r="C2" s="7"/>
      <c r="D2" s="7"/>
      <c r="E2" s="7"/>
      <c r="F2" s="7"/>
    </row>
    <row r="3" spans="1:6" x14ac:dyDescent="0.3">
      <c r="A3" s="7"/>
      <c r="B3" s="7" t="s">
        <v>62</v>
      </c>
      <c r="C3" s="7"/>
      <c r="D3" s="7"/>
      <c r="E3" s="7"/>
      <c r="F3" s="7"/>
    </row>
    <row r="4" spans="1:6" x14ac:dyDescent="0.3">
      <c r="A4" s="7"/>
      <c r="B4" s="7"/>
      <c r="C4" s="7"/>
      <c r="D4" s="7"/>
      <c r="E4" s="7"/>
      <c r="F4" s="7"/>
    </row>
    <row r="5" spans="1:6" ht="28.8" x14ac:dyDescent="0.3">
      <c r="A5" s="7"/>
      <c r="B5" s="7" t="s">
        <v>80</v>
      </c>
      <c r="C5" s="7"/>
      <c r="D5" s="7"/>
      <c r="E5" s="7"/>
      <c r="F5" s="7"/>
    </row>
    <row r="6" spans="1:6" x14ac:dyDescent="0.3">
      <c r="A6" s="7"/>
      <c r="B6" s="7"/>
      <c r="C6" s="7"/>
      <c r="D6" s="7"/>
      <c r="E6" s="7"/>
      <c r="F6" s="7"/>
    </row>
    <row r="7" spans="1:6" ht="72" x14ac:dyDescent="0.3">
      <c r="A7" s="7"/>
      <c r="B7" s="7" t="s">
        <v>94</v>
      </c>
      <c r="C7" s="7"/>
      <c r="D7" s="7"/>
      <c r="E7" s="7"/>
      <c r="F7" s="7"/>
    </row>
    <row r="8" spans="1:6" x14ac:dyDescent="0.3">
      <c r="A8" s="7"/>
      <c r="B8" s="7"/>
      <c r="C8" s="7"/>
      <c r="D8" s="7"/>
      <c r="E8" s="7"/>
      <c r="F8" s="7"/>
    </row>
    <row r="9" spans="1:6" ht="115.2" x14ac:dyDescent="0.3">
      <c r="A9" s="7">
        <v>1</v>
      </c>
      <c r="B9" s="7" t="s">
        <v>95</v>
      </c>
      <c r="C9" s="7" t="s">
        <v>65</v>
      </c>
      <c r="D9" s="7">
        <v>14.2</v>
      </c>
      <c r="E9" s="38"/>
      <c r="F9" s="11">
        <f>D9*E9</f>
        <v>0</v>
      </c>
    </row>
    <row r="10" spans="1:6" x14ac:dyDescent="0.3">
      <c r="A10" s="7"/>
      <c r="B10" s="7"/>
      <c r="C10" s="7"/>
      <c r="D10" s="7"/>
      <c r="E10" s="7"/>
      <c r="F10" s="7"/>
    </row>
    <row r="11" spans="1:6" x14ac:dyDescent="0.3">
      <c r="A11" s="7"/>
      <c r="B11" s="13" t="s">
        <v>236</v>
      </c>
      <c r="C11" s="13"/>
      <c r="D11" s="13"/>
      <c r="E11" s="13"/>
      <c r="F11" s="15">
        <f>SUM(F9)</f>
        <v>0</v>
      </c>
    </row>
  </sheetData>
  <sheetProtection algorithmName="SHA-512" hashValue="0NkrpvHg92R8eQI+xXqAc+KTa0CJ0wXyoGswCe2xHupO9t9c7L1KMHtWuIvKCYwM9Ae2GvcMqe5Z6Yq5mtRdSw==" saltValue="ERD0u7M/Ujrjmf39w7PXiQ==" spinCount="100000" sheet="1" selectLockedCells="1"/>
  <pageMargins left="0.7" right="0.7" top="0.75" bottom="0.75" header="0.3" footer="0.3"/>
  <pageSetup paperSize="9" orientation="portrait"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F28"/>
  <sheetViews>
    <sheetView view="pageBreakPreview" zoomScaleNormal="100" zoomScaleSheetLayoutView="100" workbookViewId="0">
      <selection activeCell="E9" sqref="E9:E14"/>
    </sheetView>
  </sheetViews>
  <sheetFormatPr defaultRowHeight="14.4" x14ac:dyDescent="0.3"/>
  <cols>
    <col min="1" max="1" width="4.6640625" customWidth="1"/>
    <col min="2" max="2" width="41.88671875" customWidth="1"/>
    <col min="3" max="3" width="6" bestFit="1" customWidth="1"/>
    <col min="4" max="4" width="8" customWidth="1"/>
    <col min="5" max="6" width="11.88671875" customWidth="1"/>
  </cols>
  <sheetData>
    <row r="1" spans="1:6" x14ac:dyDescent="0.3">
      <c r="B1" s="7" t="s">
        <v>19</v>
      </c>
      <c r="C1" s="7" t="s">
        <v>58</v>
      </c>
      <c r="D1" s="7" t="s">
        <v>59</v>
      </c>
      <c r="E1" s="7" t="s">
        <v>231</v>
      </c>
      <c r="F1" s="7" t="s">
        <v>74</v>
      </c>
    </row>
    <row r="2" spans="1:6" x14ac:dyDescent="0.3">
      <c r="A2" s="7"/>
      <c r="B2" s="7"/>
      <c r="C2" s="7"/>
      <c r="D2" s="7"/>
      <c r="E2" s="7"/>
      <c r="F2" s="7"/>
    </row>
    <row r="3" spans="1:6" x14ac:dyDescent="0.3">
      <c r="A3" s="7"/>
      <c r="B3" s="7" t="s">
        <v>62</v>
      </c>
      <c r="C3" s="7"/>
      <c r="D3" s="7"/>
      <c r="E3" s="7"/>
      <c r="F3" s="7"/>
    </row>
    <row r="4" spans="1:6" x14ac:dyDescent="0.3">
      <c r="A4" s="7"/>
      <c r="B4" s="7"/>
      <c r="C4" s="7"/>
      <c r="D4" s="7"/>
      <c r="E4" s="7"/>
      <c r="F4" s="7"/>
    </row>
    <row r="5" spans="1:6" ht="28.8" x14ac:dyDescent="0.3">
      <c r="A5" s="7"/>
      <c r="B5" s="7" t="s">
        <v>80</v>
      </c>
      <c r="C5" s="7"/>
      <c r="D5" s="7"/>
      <c r="E5" s="7"/>
      <c r="F5" s="7"/>
    </row>
    <row r="6" spans="1:6" x14ac:dyDescent="0.3">
      <c r="A6" s="7"/>
      <c r="B6" s="7"/>
      <c r="C6" s="7"/>
      <c r="D6" s="7"/>
      <c r="E6" s="7"/>
      <c r="F6" s="7"/>
    </row>
    <row r="7" spans="1:6" ht="115.2" x14ac:dyDescent="0.3">
      <c r="A7" s="7"/>
      <c r="B7" s="7" t="s">
        <v>96</v>
      </c>
      <c r="C7" s="7"/>
      <c r="D7" s="7"/>
      <c r="E7" s="7"/>
      <c r="F7" s="7"/>
    </row>
    <row r="8" spans="1:6" x14ac:dyDescent="0.3">
      <c r="A8" s="7"/>
      <c r="B8" s="7"/>
      <c r="C8" s="7"/>
      <c r="D8" s="7"/>
      <c r="E8" s="7"/>
      <c r="F8" s="7"/>
    </row>
    <row r="9" spans="1:6" ht="57.6" x14ac:dyDescent="0.3">
      <c r="A9" s="45" t="s">
        <v>125</v>
      </c>
      <c r="B9" s="7" t="s">
        <v>97</v>
      </c>
      <c r="C9" s="45" t="s">
        <v>65</v>
      </c>
      <c r="D9" s="45">
        <v>335</v>
      </c>
      <c r="E9" s="46"/>
      <c r="F9" s="47">
        <f>$D9*$E9</f>
        <v>0</v>
      </c>
    </row>
    <row r="10" spans="1:6" ht="43.2" x14ac:dyDescent="0.3">
      <c r="A10" s="45"/>
      <c r="B10" s="7" t="s">
        <v>98</v>
      </c>
      <c r="C10" s="45"/>
      <c r="D10" s="45"/>
      <c r="E10" s="46"/>
      <c r="F10" s="47"/>
    </row>
    <row r="11" spans="1:6" ht="28.8" x14ac:dyDescent="0.3">
      <c r="A11" s="45"/>
      <c r="B11" s="7" t="s">
        <v>99</v>
      </c>
      <c r="C11" s="45"/>
      <c r="D11" s="45"/>
      <c r="E11" s="46"/>
      <c r="F11" s="47"/>
    </row>
    <row r="12" spans="1:6" ht="43.2" x14ac:dyDescent="0.3">
      <c r="A12" s="45"/>
      <c r="B12" s="7" t="s">
        <v>100</v>
      </c>
      <c r="C12" s="45"/>
      <c r="D12" s="45"/>
      <c r="E12" s="46"/>
      <c r="F12" s="47"/>
    </row>
    <row r="13" spans="1:6" x14ac:dyDescent="0.3">
      <c r="A13" s="45"/>
      <c r="B13" s="7" t="s">
        <v>101</v>
      </c>
      <c r="C13" s="45"/>
      <c r="D13" s="45"/>
      <c r="E13" s="46"/>
      <c r="F13" s="47"/>
    </row>
    <row r="14" spans="1:6" ht="28.8" x14ac:dyDescent="0.3">
      <c r="A14" s="45"/>
      <c r="B14" s="7" t="s">
        <v>102</v>
      </c>
      <c r="C14" s="45"/>
      <c r="D14" s="45"/>
      <c r="E14" s="46"/>
      <c r="F14" s="47"/>
    </row>
    <row r="15" spans="1:6" x14ac:dyDescent="0.3">
      <c r="A15" s="7"/>
      <c r="B15" s="7"/>
      <c r="C15" s="7"/>
      <c r="D15" s="7"/>
      <c r="E15" s="11"/>
      <c r="F15" s="11"/>
    </row>
    <row r="16" spans="1:6" ht="57.6" x14ac:dyDescent="0.3">
      <c r="A16" s="45" t="s">
        <v>126</v>
      </c>
      <c r="B16" s="7" t="s">
        <v>258</v>
      </c>
      <c r="C16" s="45" t="s">
        <v>65</v>
      </c>
      <c r="D16" s="45">
        <v>130</v>
      </c>
      <c r="E16" s="46"/>
      <c r="F16" s="47">
        <f>$D16*$E16</f>
        <v>0</v>
      </c>
    </row>
    <row r="17" spans="1:6" x14ac:dyDescent="0.3">
      <c r="A17" s="45"/>
      <c r="B17" s="7" t="s">
        <v>103</v>
      </c>
      <c r="C17" s="45"/>
      <c r="D17" s="45"/>
      <c r="E17" s="46"/>
      <c r="F17" s="47"/>
    </row>
    <row r="18" spans="1:6" ht="43.2" x14ac:dyDescent="0.3">
      <c r="A18" s="45"/>
      <c r="B18" s="7" t="s">
        <v>104</v>
      </c>
      <c r="C18" s="45"/>
      <c r="D18" s="45"/>
      <c r="E18" s="46"/>
      <c r="F18" s="47"/>
    </row>
    <row r="19" spans="1:6" x14ac:dyDescent="0.3">
      <c r="A19" s="45"/>
      <c r="B19" s="7" t="s">
        <v>105</v>
      </c>
      <c r="C19" s="45"/>
      <c r="D19" s="45"/>
      <c r="E19" s="46"/>
      <c r="F19" s="47"/>
    </row>
    <row r="20" spans="1:6" ht="43.2" x14ac:dyDescent="0.3">
      <c r="A20" s="45"/>
      <c r="B20" s="7" t="s">
        <v>100</v>
      </c>
      <c r="C20" s="45"/>
      <c r="D20" s="45"/>
      <c r="E20" s="46"/>
      <c r="F20" s="47"/>
    </row>
    <row r="21" spans="1:6" x14ac:dyDescent="0.3">
      <c r="A21" s="45"/>
      <c r="B21" s="7" t="s">
        <v>201</v>
      </c>
      <c r="C21" s="45"/>
      <c r="D21" s="45"/>
      <c r="E21" s="46"/>
      <c r="F21" s="47"/>
    </row>
    <row r="22" spans="1:6" ht="28.8" x14ac:dyDescent="0.3">
      <c r="A22" s="45"/>
      <c r="B22" s="7" t="s">
        <v>102</v>
      </c>
      <c r="C22" s="45"/>
      <c r="D22" s="45"/>
      <c r="E22" s="46"/>
      <c r="F22" s="47"/>
    </row>
    <row r="23" spans="1:6" x14ac:dyDescent="0.3">
      <c r="A23" s="7"/>
      <c r="B23" s="7"/>
      <c r="C23" s="7"/>
      <c r="D23" s="7"/>
      <c r="E23" s="11"/>
      <c r="F23" s="11"/>
    </row>
    <row r="24" spans="1:6" ht="43.2" x14ac:dyDescent="0.3">
      <c r="A24" s="7" t="s">
        <v>127</v>
      </c>
      <c r="B24" s="7" t="s">
        <v>106</v>
      </c>
      <c r="C24" s="7" t="s">
        <v>70</v>
      </c>
      <c r="D24" s="7">
        <v>146</v>
      </c>
      <c r="E24" s="38"/>
      <c r="F24" s="11">
        <f>$D24*$E24</f>
        <v>0</v>
      </c>
    </row>
    <row r="25" spans="1:6" x14ac:dyDescent="0.3">
      <c r="A25" s="7"/>
      <c r="B25" s="7"/>
      <c r="C25" s="7"/>
      <c r="D25" s="7"/>
      <c r="E25" s="22"/>
      <c r="F25" s="11"/>
    </row>
    <row r="26" spans="1:6" ht="28.8" x14ac:dyDescent="0.3">
      <c r="A26" s="7" t="s">
        <v>128</v>
      </c>
      <c r="B26" s="7" t="s">
        <v>259</v>
      </c>
      <c r="C26" s="7" t="s">
        <v>70</v>
      </c>
      <c r="D26" s="7">
        <v>75</v>
      </c>
      <c r="E26" s="40"/>
      <c r="F26" s="11">
        <f>D26*E26</f>
        <v>0</v>
      </c>
    </row>
    <row r="27" spans="1:6" x14ac:dyDescent="0.3">
      <c r="A27" s="7"/>
      <c r="B27" s="7"/>
      <c r="C27" s="13"/>
      <c r="D27" s="13"/>
      <c r="E27" s="15"/>
      <c r="F27" s="15"/>
    </row>
    <row r="28" spans="1:6" x14ac:dyDescent="0.3">
      <c r="B28" s="13" t="s">
        <v>237</v>
      </c>
      <c r="F28" s="15">
        <f>SUM(F10:F26)</f>
        <v>0</v>
      </c>
    </row>
  </sheetData>
  <sheetProtection algorithmName="SHA-512" hashValue="na74O2NUGCFBHi/j/C1N27Ei8sUlT7Yw5R6HclSxhBjFgFldZbMZCSGtg9OWm61cRn8ecb4aZCJLBtcK1WI6JA==" saltValue="bDZpAv9wUuCu7sVyk2aKkA==" spinCount="100000" sheet="1" selectLockedCells="1"/>
  <mergeCells count="10">
    <mergeCell ref="A16:A22"/>
    <mergeCell ref="C16:C22"/>
    <mergeCell ref="D16:D22"/>
    <mergeCell ref="E16:E22"/>
    <mergeCell ref="F16:F22"/>
    <mergeCell ref="C9:C14"/>
    <mergeCell ref="D9:D14"/>
    <mergeCell ref="E9:E14"/>
    <mergeCell ref="F9:F14"/>
    <mergeCell ref="A9:A14"/>
  </mergeCell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3</vt:i4>
      </vt:variant>
    </vt:vector>
  </HeadingPairs>
  <TitlesOfParts>
    <vt:vector size="18" baseType="lpstr">
      <vt:lpstr>REKAPITULACIJA</vt:lpstr>
      <vt:lpstr>SPLOŠNO</vt:lpstr>
      <vt:lpstr>PRIPRAVLJALNA DELA</vt:lpstr>
      <vt:lpstr>RUŠITVENA DELA</vt:lpstr>
      <vt:lpstr>ZIDARSKA DELA</vt:lpstr>
      <vt:lpstr>STAVBNO POHIŠTVO</vt:lpstr>
      <vt:lpstr>SUHOMONTAŽNA DELA</vt:lpstr>
      <vt:lpstr>STEKLARSKA DELA</vt:lpstr>
      <vt:lpstr>KERAMIČARSKA DELA</vt:lpstr>
      <vt:lpstr>TLAKARSKA DELA</vt:lpstr>
      <vt:lpstr>SLIKOPLESKARSKA DELA</vt:lpstr>
      <vt:lpstr>FASADERSKA DELA</vt:lpstr>
      <vt:lpstr>DVIGALO</vt:lpstr>
      <vt:lpstr>RAZNO</vt:lpstr>
      <vt:lpstr>DOKUMENTACIJA</vt:lpstr>
      <vt:lpstr>DOKUMENTACIJA!Področje_tiskanja</vt:lpstr>
      <vt:lpstr>REKAPITULACIJA!Področje_tiskanja</vt:lpstr>
      <vt:lpstr>'ZIDARSKA DELA'!Področje_tiskanja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2019-05-15T05:16:19Z</dcterms:modified>
</cp:coreProperties>
</file>